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1520" windowHeight="12795" tabRatio="599" activeTab="0"/>
  </bookViews>
  <sheets>
    <sheet name="A-1" sheetId="1" r:id="rId1"/>
    <sheet name="Метаданные" sheetId="2" r:id="rId2"/>
  </sheets>
  <definedNames>
    <definedName name="_xlnm.Print_Area" localSheetId="0">'A-1'!$A$1:$AB$79</definedName>
  </definedNames>
  <calcPr fullCalcOnLoad="1"/>
</workbook>
</file>

<file path=xl/sharedStrings.xml><?xml version="1.0" encoding="utf-8"?>
<sst xmlns="http://schemas.openxmlformats.org/spreadsheetml/2006/main" count="200" uniqueCount="104">
  <si>
    <t>Единица</t>
  </si>
  <si>
    <t>%</t>
  </si>
  <si>
    <t>-</t>
  </si>
  <si>
    <t>Глоссарий</t>
  </si>
  <si>
    <t>1000 т / год</t>
  </si>
  <si>
    <t>Абсолютные значения выбросов основных загрязняющих веществ</t>
  </si>
  <si>
    <t>из  них стационарные источники</t>
  </si>
  <si>
    <t>НМЛОС</t>
  </si>
  <si>
    <t>ОВЧ (твердые)</t>
  </si>
  <si>
    <t>из них:</t>
  </si>
  <si>
    <t>сажа</t>
  </si>
  <si>
    <t>угольная зола с содерж.  окиси кальция 35-40%</t>
  </si>
  <si>
    <t>Абсолютные значения выбросов других загрязняющих веществ</t>
  </si>
  <si>
    <t>т/год</t>
  </si>
  <si>
    <t>Свинец</t>
  </si>
  <si>
    <t>Кадмий</t>
  </si>
  <si>
    <t>Ртуть</t>
  </si>
  <si>
    <t>Медь</t>
  </si>
  <si>
    <t>Мышьяк</t>
  </si>
  <si>
    <t>Толуол</t>
  </si>
  <si>
    <t>Бенз(а)пирен</t>
  </si>
  <si>
    <t>Нафталин</t>
  </si>
  <si>
    <t>Дихлорэтан</t>
  </si>
  <si>
    <t>Ацетон</t>
  </si>
  <si>
    <t>Выбросы основных загрязняющих веществ на душу населения</t>
  </si>
  <si>
    <t>Население</t>
  </si>
  <si>
    <t>кг / чел</t>
  </si>
  <si>
    <t>Выбросы основных загрязняющих веществ на единицу площади</t>
  </si>
  <si>
    <t>Площадь страны</t>
  </si>
  <si>
    <t>т/км2</t>
  </si>
  <si>
    <t>Выбросы основных загрязняющих веществ на единицу ВВП</t>
  </si>
  <si>
    <t xml:space="preserve">Млрд. межд долларов </t>
  </si>
  <si>
    <t xml:space="preserve">кг/1000 долларов </t>
  </si>
  <si>
    <t>кг/1000 долларов</t>
  </si>
  <si>
    <t>ВВП: валовой внутренний продукт</t>
  </si>
  <si>
    <t>ППС: паритет покупательной способности</t>
  </si>
  <si>
    <t>Международный доллар: денежная единица, которая используется для расчета ВВП по ППС.</t>
  </si>
  <si>
    <t xml:space="preserve">ОВЧ: общее содержание взвешенных частиц (выбросы пыли) </t>
  </si>
  <si>
    <t>НМЛОС: неметановые летучие органические соединения</t>
  </si>
  <si>
    <t xml:space="preserve">из  них стационарные источники                                     </t>
  </si>
  <si>
    <t xml:space="preserve">из  них стационарные источники                                    </t>
  </si>
  <si>
    <t xml:space="preserve">из  них стационарные источники                             </t>
  </si>
  <si>
    <t xml:space="preserve">из  них стационарные источники                                       </t>
  </si>
  <si>
    <t xml:space="preserve">из  них стационарные источники                                          </t>
  </si>
  <si>
    <t xml:space="preserve">Оксиды азота                                                                         </t>
  </si>
  <si>
    <t xml:space="preserve">НМЛОС                                                                               </t>
  </si>
  <si>
    <t xml:space="preserve">Аммиак                                                                         </t>
  </si>
  <si>
    <t xml:space="preserve">ОВЧ   (твердые)                                              </t>
  </si>
  <si>
    <t xml:space="preserve">Оксиды азота                                                            </t>
  </si>
  <si>
    <t xml:space="preserve">НМЛОС                                                                            </t>
  </si>
  <si>
    <t xml:space="preserve">Аммиак                                                                </t>
  </si>
  <si>
    <t xml:space="preserve">ОВЧ                                                            </t>
  </si>
  <si>
    <t xml:space="preserve">Оксиды азота                                                        </t>
  </si>
  <si>
    <t xml:space="preserve">НМЛОС                                                          </t>
  </si>
  <si>
    <t xml:space="preserve">Аммиак                                                         </t>
  </si>
  <si>
    <t xml:space="preserve">ОВЧ                                                                                                                 </t>
  </si>
  <si>
    <t xml:space="preserve">из  них стационарные источники                                  </t>
  </si>
  <si>
    <t xml:space="preserve"> млн.чел</t>
  </si>
  <si>
    <t xml:space="preserve">Окись углерода                                                     </t>
  </si>
  <si>
    <t xml:space="preserve">Окись углерода                                                      </t>
  </si>
  <si>
    <t xml:space="preserve">Окись углерода                                                               </t>
  </si>
  <si>
    <t>Аммиак (NH3)</t>
  </si>
  <si>
    <t>Окись углерода (CO)</t>
  </si>
  <si>
    <t>Углеводороды (CH)</t>
  </si>
  <si>
    <t xml:space="preserve"> Выбросы загрязняющих веществ в атмосферный воздух*</t>
  </si>
  <si>
    <t>*В таблице представлены данные о выбросах в атмосферный воздух от стационарных источников</t>
  </si>
  <si>
    <t xml:space="preserve"> -</t>
  </si>
  <si>
    <t>ВВП в постоянных ценах 2017 года (ППС)</t>
  </si>
  <si>
    <t>Значения ВВП по ППС в ценах 2017 года в Международных долларах можно найти на http://data.worldbank.org/indicator/NY.GDP.MKTP.PP.KD</t>
  </si>
  <si>
    <t>Источник: Бюро национальной статистики АСПиР РК</t>
  </si>
  <si>
    <t>Показатель</t>
  </si>
  <si>
    <t>Выбросы загрязняющих веществ в атмосферный воздух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</si>
  <si>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</si>
  <si>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</si>
  <si>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</si>
  <si>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</si>
  <si>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</si>
  <si>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</si>
  <si>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</si>
  <si>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</si>
  <si>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Выбросы загрязняющих веществ в атмосферный воздух формируются на основе формы государственной статистической отчетности 2-ТП (воздух) "Отчет об охране атмосферного воздуха", которую представляют хозяйствующие субъекты, имеющие стационарные источники загрязнения воздуха, с объемами загрязняющих веществ, разрешенных к выбросу в атмосферный воздух более 0,999 тонн в год и (или) от 0,500 до 0,999 тонн включительно при наличии в составе выбросов загрязняющих веществ 1 и (или) 2 класса опасности</t>
  </si>
  <si>
    <t>Сопутствующие показатели</t>
  </si>
  <si>
    <t xml:space="preserve">1) Выбросы основных загрязняющих веществ на душу населения,     2) Выбросы основных загрязняющих веществ на единицу площади,      3) Выбросы основных загрязняющих веществ на единицу ВВП </t>
  </si>
  <si>
    <t>Связь с индикаторами ЦУР, индикаторами зеленого роста ОЭСР</t>
  </si>
  <si>
    <t>Показатели-составляющие расчета 
показателя</t>
  </si>
  <si>
    <t>ВВП в постоянных ценах 2017 года (ППС) //data.worldbank.org/indicator/NY.GDP.MKTP.PP.KD</t>
  </si>
  <si>
    <t>Сроки обновления</t>
  </si>
  <si>
    <t>ежегодно в декабре</t>
  </si>
  <si>
    <t>Контакты</t>
  </si>
  <si>
    <t>74-93-11</t>
  </si>
  <si>
    <t>тысяч тонн, килограмм на душу населения, тонн на кв.километр</t>
  </si>
  <si>
    <t>Диоксид серы (SO₂)</t>
  </si>
  <si>
    <t>Оксиды азота (в персчете на NO₂)</t>
  </si>
  <si>
    <r>
      <t>Диоксид серы</t>
    </r>
    <r>
      <rPr>
        <sz val="11"/>
        <color indexed="10"/>
        <rFont val="Roboto"/>
        <family val="0"/>
      </rPr>
      <t xml:space="preserve">                                                               </t>
    </r>
  </si>
  <si>
    <r>
      <t xml:space="preserve">Углеводороды                                                             </t>
    </r>
    <r>
      <rPr>
        <sz val="11"/>
        <color indexed="10"/>
        <rFont val="Roboto"/>
        <family val="0"/>
      </rPr>
      <t xml:space="preserve"> </t>
    </r>
  </si>
  <si>
    <r>
      <t>1000 км</t>
    </r>
    <r>
      <rPr>
        <vertAlign val="superscript"/>
        <sz val="11"/>
        <color indexed="8"/>
        <rFont val="Roboto"/>
        <family val="0"/>
      </rPr>
      <t>2</t>
    </r>
  </si>
  <si>
    <r>
      <t>Диоксид серы</t>
    </r>
    <r>
      <rPr>
        <sz val="11"/>
        <color indexed="10"/>
        <rFont val="Roboto"/>
        <family val="0"/>
      </rPr>
      <t xml:space="preserve">                                                 </t>
    </r>
  </si>
  <si>
    <r>
      <t>т/км</t>
    </r>
    <r>
      <rPr>
        <vertAlign val="superscript"/>
        <sz val="11"/>
        <color indexed="8"/>
        <rFont val="Roboto"/>
        <family val="0"/>
      </rPr>
      <t>2</t>
    </r>
  </si>
  <si>
    <r>
      <t>Углеводороды</t>
    </r>
    <r>
      <rPr>
        <sz val="11"/>
        <color indexed="10"/>
        <rFont val="Roboto"/>
        <family val="0"/>
      </rPr>
      <t xml:space="preserve">                                                           </t>
    </r>
  </si>
  <si>
    <r>
      <t>Диоксид серы</t>
    </r>
    <r>
      <rPr>
        <sz val="11"/>
        <color indexed="10"/>
        <rFont val="Roboto"/>
        <family val="0"/>
      </rPr>
      <t xml:space="preserve">                                                   </t>
    </r>
  </si>
  <si>
    <r>
      <t xml:space="preserve">Углеводороды                                                  </t>
    </r>
    <r>
      <rPr>
        <sz val="11"/>
        <color indexed="10"/>
        <rFont val="Roboto"/>
        <family val="0"/>
      </rPr>
      <t xml:space="preserve"> </t>
    </r>
  </si>
  <si>
    <r>
      <rPr>
        <u val="single"/>
        <sz val="11"/>
        <color indexed="8"/>
        <rFont val="Roboto"/>
        <family val="0"/>
      </rPr>
      <t xml:space="preserve">Выбросы загрязняющих веществ в атмосферный воздух </t>
    </r>
    <r>
      <rPr>
        <sz val="11"/>
        <color indexed="8"/>
        <rFont val="Roboto"/>
        <family val="0"/>
      </rPr>
      <t xml:space="preserve">- поступление в атмосферный воздух загрязняющих (оказывающих неблагоприятное действие на здоровье или деятельность населения, на окружающую среду) веществ 
от стационарных источников выбросов;
</t>
    </r>
    <r>
      <rPr>
        <u val="single"/>
        <sz val="11"/>
        <color indexed="8"/>
        <rFont val="Roboto"/>
        <family val="0"/>
      </rPr>
      <t>Стационарный источник загрязнения атмосферы</t>
    </r>
    <r>
      <rPr>
        <sz val="11"/>
        <color indexed="8"/>
        <rFont val="Roboto"/>
        <family val="0"/>
      </rPr>
      <t xml:space="preserve"> – технологический агрегат (установка, устройство, аппарат), выделяющий в процессе эксплуатации вредные вещества </t>
    </r>
  </si>
  <si>
    <t>Среднегодовая численность населения https://stat.gov.kz/ru/industries/social-statistics/demography/</t>
  </si>
  <si>
    <t>Площадь страны https://stat.gov.kz/api/iblock/element/4914/file/ru/</t>
  </si>
</sst>
</file>

<file path=xl/styles.xml><?xml version="1.0" encoding="utf-8"?>
<styleSheet xmlns="http://schemas.openxmlformats.org/spreadsheetml/2006/main">
  <numFmts count="4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0.0;[Red]0.0"/>
    <numFmt numFmtId="175" formatCode="#,##0.0"/>
    <numFmt numFmtId="176" formatCode="0.0"/>
    <numFmt numFmtId="177" formatCode="#,##0.0;[Red]#,##0.0"/>
    <numFmt numFmtId="178" formatCode="0;[Red]0"/>
    <numFmt numFmtId="179" formatCode="0.00;[Red]0.00"/>
    <numFmt numFmtId="180" formatCode="0.000;[Red]0.000"/>
    <numFmt numFmtId="181" formatCode="#,##0.000;[Red]#,##0.000"/>
    <numFmt numFmtId="182" formatCode="#,##0;[Red]#,##0"/>
    <numFmt numFmtId="183" formatCode="#&quot; &quot;?/10"/>
    <numFmt numFmtId="184" formatCode="###\ ###\ ###\ ##0.000"/>
    <numFmt numFmtId="185" formatCode="0.0000"/>
    <numFmt numFmtId="186" formatCode="0.000"/>
    <numFmt numFmtId="187" formatCode="0.00000"/>
    <numFmt numFmtId="188" formatCode="0.000000"/>
    <numFmt numFmtId="189" formatCode="0.000000E+00"/>
    <numFmt numFmtId="190" formatCode="0.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0.00000000E+00"/>
    <numFmt numFmtId="197" formatCode="0.000000000E+00"/>
    <numFmt numFmtId="198" formatCode="0.0000000000E+00"/>
    <numFmt numFmtId="199" formatCode="0.00000000000E+00"/>
    <numFmt numFmtId="200" formatCode="##\ ###\ ###\ ##0.000"/>
    <numFmt numFmtId="201" formatCode="#\ ###\ ###\ ##0.000"/>
    <numFmt numFmtId="202" formatCode="0.0000000"/>
    <numFmt numFmtId="203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Roboto"/>
      <family val="0"/>
    </font>
    <font>
      <sz val="11"/>
      <color indexed="8"/>
      <name val="Roboto"/>
      <family val="0"/>
    </font>
    <font>
      <i/>
      <sz val="11"/>
      <color indexed="8"/>
      <name val="Roboto"/>
      <family val="0"/>
    </font>
    <font>
      <sz val="11"/>
      <name val="Roboto"/>
      <family val="0"/>
    </font>
    <font>
      <i/>
      <sz val="11"/>
      <name val="Roboto"/>
      <family val="0"/>
    </font>
    <font>
      <sz val="11"/>
      <color indexed="63"/>
      <name val="Roboto"/>
      <family val="0"/>
    </font>
    <font>
      <sz val="11"/>
      <color indexed="10"/>
      <name val="Roboto"/>
      <family val="0"/>
    </font>
    <font>
      <vertAlign val="superscript"/>
      <sz val="11"/>
      <color indexed="8"/>
      <name val="Roboto"/>
      <family val="0"/>
    </font>
    <font>
      <sz val="8"/>
      <color indexed="8"/>
      <name val="Roboto"/>
      <family val="0"/>
    </font>
    <font>
      <b/>
      <sz val="10"/>
      <name val="Roboto"/>
      <family val="0"/>
    </font>
    <font>
      <u val="single"/>
      <sz val="11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1"/>
      <color theme="1"/>
      <name val="Roboto"/>
      <family val="0"/>
    </font>
    <font>
      <i/>
      <sz val="11"/>
      <color theme="1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178" fontId="46" fillId="0" borderId="11" xfId="0" applyNumberFormat="1" applyFont="1" applyBorder="1" applyAlignment="1">
      <alignment horizontal="center"/>
    </xf>
    <xf numFmtId="178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34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175" fontId="2" fillId="35" borderId="10" xfId="0" applyNumberFormat="1" applyFont="1" applyFill="1" applyBorder="1" applyAlignment="1">
      <alignment horizontal="right" wrapText="1"/>
    </xf>
    <xf numFmtId="177" fontId="2" fillId="35" borderId="10" xfId="0" applyNumberFormat="1" applyFont="1" applyFill="1" applyBorder="1" applyAlignment="1">
      <alignment horizontal="right" wrapText="1"/>
    </xf>
    <xf numFmtId="177" fontId="2" fillId="35" borderId="11" xfId="0" applyNumberFormat="1" applyFont="1" applyFill="1" applyBorder="1" applyAlignment="1">
      <alignment horizontal="right" wrapText="1"/>
    </xf>
    <xf numFmtId="0" fontId="47" fillId="35" borderId="11" xfId="0" applyFont="1" applyFill="1" applyBorder="1" applyAlignment="1">
      <alignment horizontal="right"/>
    </xf>
    <xf numFmtId="174" fontId="47" fillId="35" borderId="11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/>
    </xf>
    <xf numFmtId="0" fontId="47" fillId="35" borderId="14" xfId="0" applyFont="1" applyFill="1" applyBorder="1" applyAlignment="1">
      <alignment/>
    </xf>
    <xf numFmtId="176" fontId="47" fillId="35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177" fontId="3" fillId="35" borderId="10" xfId="0" applyNumberFormat="1" applyFont="1" applyFill="1" applyBorder="1" applyAlignment="1">
      <alignment horizontal="right" wrapText="1"/>
    </xf>
    <xf numFmtId="177" fontId="3" fillId="35" borderId="11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/>
    </xf>
    <xf numFmtId="174" fontId="46" fillId="35" borderId="11" xfId="0" applyNumberFormat="1" applyFont="1" applyFill="1" applyBorder="1" applyAlignment="1">
      <alignment/>
    </xf>
    <xf numFmtId="174" fontId="46" fillId="35" borderId="10" xfId="0" applyNumberFormat="1" applyFont="1" applyFill="1" applyBorder="1" applyAlignment="1">
      <alignment horizontal="right"/>
    </xf>
    <xf numFmtId="0" fontId="46" fillId="35" borderId="10" xfId="0" applyFont="1" applyFill="1" applyBorder="1" applyAlignment="1">
      <alignment/>
    </xf>
    <xf numFmtId="0" fontId="46" fillId="35" borderId="14" xfId="0" applyFont="1" applyFill="1" applyBorder="1" applyAlignment="1">
      <alignment/>
    </xf>
    <xf numFmtId="176" fontId="46" fillId="35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horizontal="right" wrapText="1"/>
    </xf>
    <xf numFmtId="0" fontId="48" fillId="35" borderId="11" xfId="0" applyFont="1" applyFill="1" applyBorder="1" applyAlignment="1">
      <alignment horizontal="right"/>
    </xf>
    <xf numFmtId="182" fontId="4" fillId="35" borderId="10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horizontal="right" wrapText="1"/>
    </xf>
    <xf numFmtId="178" fontId="48" fillId="35" borderId="10" xfId="0" applyNumberFormat="1" applyFont="1" applyFill="1" applyBorder="1" applyAlignment="1">
      <alignment horizontal="right"/>
    </xf>
    <xf numFmtId="178" fontId="48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right" wrapText="1"/>
    </xf>
    <xf numFmtId="174" fontId="2" fillId="35" borderId="11" xfId="0" applyNumberFormat="1" applyFont="1" applyFill="1" applyBorder="1" applyAlignment="1">
      <alignment horizontal="right" wrapText="1"/>
    </xf>
    <xf numFmtId="174" fontId="47" fillId="35" borderId="10" xfId="0" applyNumberFormat="1" applyFont="1" applyFill="1" applyBorder="1" applyAlignment="1">
      <alignment horizontal="right"/>
    </xf>
    <xf numFmtId="176" fontId="47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right" wrapText="1"/>
    </xf>
    <xf numFmtId="174" fontId="3" fillId="35" borderId="10" xfId="0" applyNumberFormat="1" applyFont="1" applyFill="1" applyBorder="1" applyAlignment="1">
      <alignment horizontal="right" wrapText="1"/>
    </xf>
    <xf numFmtId="174" fontId="3" fillId="35" borderId="11" xfId="0" applyNumberFormat="1" applyFont="1" applyFill="1" applyBorder="1" applyAlignment="1">
      <alignment horizontal="right" wrapText="1"/>
    </xf>
    <xf numFmtId="176" fontId="46" fillId="35" borderId="10" xfId="0" applyNumberFormat="1" applyFont="1" applyFill="1" applyBorder="1" applyAlignment="1">
      <alignment/>
    </xf>
    <xf numFmtId="0" fontId="47" fillId="35" borderId="11" xfId="0" applyFont="1" applyFill="1" applyBorder="1" applyAlignment="1">
      <alignment/>
    </xf>
    <xf numFmtId="176" fontId="47" fillId="35" borderId="11" xfId="0" applyNumberFormat="1" applyFont="1" applyFill="1" applyBorder="1" applyAlignment="1">
      <alignment horizontal="right"/>
    </xf>
    <xf numFmtId="0" fontId="46" fillId="35" borderId="11" xfId="0" applyFont="1" applyFill="1" applyBorder="1" applyAlignment="1">
      <alignment/>
    </xf>
    <xf numFmtId="176" fontId="46" fillId="35" borderId="11" xfId="0" applyNumberFormat="1" applyFont="1" applyFill="1" applyBorder="1" applyAlignment="1">
      <alignment horizontal="right"/>
    </xf>
    <xf numFmtId="183" fontId="2" fillId="33" borderId="10" xfId="0" applyNumberFormat="1" applyFont="1" applyFill="1" applyBorder="1" applyAlignment="1">
      <alignment horizontal="left" wrapText="1"/>
    </xf>
    <xf numFmtId="176" fontId="2" fillId="35" borderId="10" xfId="0" applyNumberFormat="1" applyFont="1" applyFill="1" applyBorder="1" applyAlignment="1">
      <alignment horizontal="right" wrapText="1"/>
    </xf>
    <xf numFmtId="174" fontId="47" fillId="35" borderId="10" xfId="0" applyNumberFormat="1" applyFont="1" applyFill="1" applyBorder="1" applyAlignment="1">
      <alignment/>
    </xf>
    <xf numFmtId="176" fontId="3" fillId="35" borderId="10" xfId="0" applyNumberFormat="1" applyFont="1" applyFill="1" applyBorder="1" applyAlignment="1">
      <alignment horizontal="right" wrapText="1"/>
    </xf>
    <xf numFmtId="174" fontId="46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left" wrapText="1"/>
    </xf>
    <xf numFmtId="182" fontId="3" fillId="35" borderId="10" xfId="0" applyNumberFormat="1" applyFont="1" applyFill="1" applyBorder="1" applyAlignment="1">
      <alignment horizontal="right" wrapText="1"/>
    </xf>
    <xf numFmtId="176" fontId="46" fillId="35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wrapText="1"/>
    </xf>
    <xf numFmtId="178" fontId="4" fillId="35" borderId="10" xfId="0" applyNumberFormat="1" applyFont="1" applyFill="1" applyBorder="1" applyAlignment="1">
      <alignment horizontal="right" wrapText="1"/>
    </xf>
    <xf numFmtId="178" fontId="4" fillId="35" borderId="11" xfId="0" applyNumberFormat="1" applyFont="1" applyFill="1" applyBorder="1" applyAlignment="1">
      <alignment horizontal="right" wrapText="1"/>
    </xf>
    <xf numFmtId="178" fontId="48" fillId="35" borderId="11" xfId="0" applyNumberFormat="1" applyFont="1" applyFill="1" applyBorder="1" applyAlignment="1">
      <alignment/>
    </xf>
    <xf numFmtId="178" fontId="48" fillId="35" borderId="15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right" vertical="top" wrapText="1"/>
    </xf>
    <xf numFmtId="177" fontId="46" fillId="35" borderId="10" xfId="0" applyNumberFormat="1" applyFont="1" applyFill="1" applyBorder="1" applyAlignment="1">
      <alignment horizontal="right" vertical="top" wrapText="1"/>
    </xf>
    <xf numFmtId="176" fontId="46" fillId="35" borderId="11" xfId="0" applyNumberFormat="1" applyFont="1" applyFill="1" applyBorder="1" applyAlignment="1">
      <alignment/>
    </xf>
    <xf numFmtId="0" fontId="46" fillId="35" borderId="11" xfId="0" applyFont="1" applyFill="1" applyBorder="1" applyAlignment="1">
      <alignment/>
    </xf>
    <xf numFmtId="174" fontId="46" fillId="35" borderId="11" xfId="0" applyNumberFormat="1" applyFont="1" applyFill="1" applyBorder="1" applyAlignment="1">
      <alignment/>
    </xf>
    <xf numFmtId="174" fontId="46" fillId="35" borderId="10" xfId="0" applyNumberFormat="1" applyFont="1" applyFill="1" applyBorder="1" applyAlignment="1">
      <alignment horizontal="right" vertical="top"/>
    </xf>
    <xf numFmtId="177" fontId="46" fillId="35" borderId="10" xfId="0" applyNumberFormat="1" applyFont="1" applyFill="1" applyBorder="1" applyAlignment="1">
      <alignment/>
    </xf>
    <xf numFmtId="177" fontId="46" fillId="35" borderId="14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" fillId="35" borderId="10" xfId="0" applyFont="1" applyFill="1" applyBorder="1" applyAlignment="1">
      <alignment horizontal="right" vertical="top" wrapText="1"/>
    </xf>
    <xf numFmtId="181" fontId="46" fillId="35" borderId="10" xfId="0" applyNumberFormat="1" applyFont="1" applyFill="1" applyBorder="1" applyAlignment="1">
      <alignment horizontal="right" vertical="top" wrapText="1"/>
    </xf>
    <xf numFmtId="174" fontId="46" fillId="35" borderId="10" xfId="0" applyNumberFormat="1" applyFont="1" applyFill="1" applyBorder="1" applyAlignment="1">
      <alignment vertical="top"/>
    </xf>
    <xf numFmtId="177" fontId="46" fillId="35" borderId="15" xfId="0" applyNumberFormat="1" applyFont="1" applyFill="1" applyBorder="1" applyAlignment="1">
      <alignment/>
    </xf>
    <xf numFmtId="177" fontId="3" fillId="35" borderId="10" xfId="0" applyNumberFormat="1" applyFont="1" applyFill="1" applyBorder="1" applyAlignment="1">
      <alignment horizontal="right" vertical="top" wrapText="1"/>
    </xf>
    <xf numFmtId="0" fontId="46" fillId="35" borderId="11" xfId="0" applyFont="1" applyFill="1" applyBorder="1" applyAlignment="1">
      <alignment horizontal="right" vertical="top"/>
    </xf>
    <xf numFmtId="0" fontId="46" fillId="35" borderId="11" xfId="0" applyFont="1" applyFill="1" applyBorder="1" applyAlignment="1">
      <alignment vertical="top"/>
    </xf>
    <xf numFmtId="177" fontId="46" fillId="35" borderId="11" xfId="0" applyNumberFormat="1" applyFont="1" applyFill="1" applyBorder="1" applyAlignment="1">
      <alignment horizontal="right" vertical="top" wrapText="1"/>
    </xf>
    <xf numFmtId="174" fontId="46" fillId="35" borderId="10" xfId="0" applyNumberFormat="1" applyFont="1" applyFill="1" applyBorder="1" applyAlignment="1">
      <alignment/>
    </xf>
    <xf numFmtId="174" fontId="46" fillId="35" borderId="14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6" borderId="10" xfId="0" applyFont="1" applyFill="1" applyBorder="1" applyAlignment="1">
      <alignment horizontal="right" vertical="top" wrapText="1"/>
    </xf>
    <xf numFmtId="174" fontId="3" fillId="36" borderId="10" xfId="0" applyNumberFormat="1" applyFont="1" applyFill="1" applyBorder="1" applyAlignment="1">
      <alignment horizontal="right" vertical="top" wrapText="1"/>
    </xf>
    <xf numFmtId="177" fontId="3" fillId="35" borderId="11" xfId="0" applyNumberFormat="1" applyFont="1" applyFill="1" applyBorder="1" applyAlignment="1">
      <alignment horizontal="right" vertical="top" wrapText="1"/>
    </xf>
    <xf numFmtId="174" fontId="3" fillId="35" borderId="11" xfId="0" applyNumberFormat="1" applyFont="1" applyFill="1" applyBorder="1" applyAlignment="1">
      <alignment horizontal="right" vertical="top" wrapText="1"/>
    </xf>
    <xf numFmtId="174" fontId="46" fillId="35" borderId="14" xfId="0" applyNumberFormat="1" applyFont="1" applyFill="1" applyBorder="1" applyAlignment="1">
      <alignment vertical="top"/>
    </xf>
    <xf numFmtId="179" fontId="3" fillId="36" borderId="10" xfId="0" applyNumberFormat="1" applyFont="1" applyFill="1" applyBorder="1" applyAlignment="1">
      <alignment horizontal="right" vertical="top" wrapText="1"/>
    </xf>
    <xf numFmtId="180" fontId="3" fillId="36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176" fontId="46" fillId="37" borderId="10" xfId="0" applyNumberFormat="1" applyFont="1" applyFill="1" applyBorder="1" applyAlignment="1">
      <alignment/>
    </xf>
    <xf numFmtId="174" fontId="3" fillId="37" borderId="10" xfId="0" applyNumberFormat="1" applyFont="1" applyFill="1" applyBorder="1" applyAlignment="1">
      <alignment wrapText="1"/>
    </xf>
    <xf numFmtId="174" fontId="3" fillId="37" borderId="11" xfId="0" applyNumberFormat="1" applyFont="1" applyFill="1" applyBorder="1" applyAlignment="1">
      <alignment wrapText="1"/>
    </xf>
    <xf numFmtId="174" fontId="46" fillId="37" borderId="11" xfId="0" applyNumberFormat="1" applyFont="1" applyFill="1" applyBorder="1" applyAlignment="1">
      <alignment/>
    </xf>
    <xf numFmtId="174" fontId="46" fillId="35" borderId="14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 wrapText="1"/>
      <protection locked="0"/>
    </xf>
    <xf numFmtId="174" fontId="46" fillId="36" borderId="10" xfId="0" applyNumberFormat="1" applyFont="1" applyFill="1" applyBorder="1" applyAlignment="1">
      <alignment/>
    </xf>
    <xf numFmtId="179" fontId="46" fillId="36" borderId="10" xfId="0" applyNumberFormat="1" applyFont="1" applyFill="1" applyBorder="1" applyAlignment="1">
      <alignment/>
    </xf>
    <xf numFmtId="180" fontId="46" fillId="36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184" fontId="10" fillId="0" borderId="0" xfId="0" applyNumberFormat="1" applyFont="1" applyFill="1" applyBorder="1" applyAlignment="1">
      <alignment horizontal="right" wrapText="1"/>
    </xf>
    <xf numFmtId="176" fontId="46" fillId="0" borderId="0" xfId="0" applyNumberFormat="1" applyFont="1" applyFill="1" applyBorder="1" applyAlignment="1">
      <alignment/>
    </xf>
    <xf numFmtId="3" fontId="49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 wrapText="1"/>
    </xf>
    <xf numFmtId="0" fontId="48" fillId="0" borderId="0" xfId="0" applyFont="1" applyAlignment="1">
      <alignment/>
    </xf>
    <xf numFmtId="184" fontId="10" fillId="0" borderId="0" xfId="0" applyNumberFormat="1" applyFont="1" applyBorder="1" applyAlignment="1">
      <alignment horizontal="right" wrapText="1"/>
    </xf>
    <xf numFmtId="0" fontId="48" fillId="0" borderId="0" xfId="0" applyFont="1" applyFill="1" applyBorder="1" applyAlignment="1">
      <alignment/>
    </xf>
    <xf numFmtId="3" fontId="50" fillId="0" borderId="0" xfId="0" applyNumberFormat="1" applyFont="1" applyFill="1" applyAlignment="1">
      <alignment horizontal="right"/>
    </xf>
    <xf numFmtId="176" fontId="46" fillId="0" borderId="0" xfId="0" applyNumberFormat="1" applyFont="1" applyAlignment="1">
      <alignment/>
    </xf>
    <xf numFmtId="174" fontId="46" fillId="0" borderId="0" xfId="0" applyNumberFormat="1" applyFont="1" applyAlignment="1">
      <alignment/>
    </xf>
    <xf numFmtId="186" fontId="46" fillId="0" borderId="0" xfId="0" applyNumberFormat="1" applyFont="1" applyAlignment="1">
      <alignment/>
    </xf>
    <xf numFmtId="176" fontId="4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3" fontId="11" fillId="0" borderId="0" xfId="0" applyNumberFormat="1" applyFont="1" applyAlignment="1">
      <alignment horizontal="right"/>
    </xf>
    <xf numFmtId="2" fontId="46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4" fontId="4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6" fillId="0" borderId="0" xfId="0" applyFont="1" applyFill="1" applyAlignment="1">
      <alignment/>
    </xf>
    <xf numFmtId="174" fontId="46" fillId="0" borderId="0" xfId="0" applyNumberFormat="1" applyFont="1" applyFill="1" applyBorder="1" applyAlignment="1">
      <alignment wrapText="1"/>
    </xf>
    <xf numFmtId="174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wrapText="1"/>
    </xf>
    <xf numFmtId="175" fontId="2" fillId="0" borderId="0" xfId="0" applyNumberFormat="1" applyFont="1" applyFill="1" applyBorder="1" applyAlignment="1">
      <alignment horizontal="right" vertical="top" wrapText="1"/>
    </xf>
    <xf numFmtId="177" fontId="2" fillId="0" borderId="0" xfId="0" applyNumberFormat="1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right" vertical="top" wrapText="1"/>
    </xf>
    <xf numFmtId="17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/>
    </xf>
    <xf numFmtId="176" fontId="47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top" wrapText="1"/>
    </xf>
    <xf numFmtId="0" fontId="46" fillId="0" borderId="0" xfId="0" applyFont="1" applyAlignment="1">
      <alignment horizontal="center"/>
    </xf>
    <xf numFmtId="4" fontId="46" fillId="37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7" fontId="46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8" fillId="0" borderId="0" xfId="0" applyFont="1" applyAlignment="1">
      <alignment/>
    </xf>
    <xf numFmtId="0" fontId="46" fillId="37" borderId="18" xfId="0" applyFont="1" applyFill="1" applyBorder="1" applyAlignment="1">
      <alignment horizontal="left" vertical="center" wrapText="1"/>
    </xf>
    <xf numFmtId="0" fontId="46" fillId="37" borderId="19" xfId="0" applyFont="1" applyFill="1" applyBorder="1" applyAlignment="1">
      <alignment horizontal="left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15" xfId="57"/>
    <cellStyle name="Обычный 2 16" xfId="58"/>
    <cellStyle name="Обычный 2 17" xfId="59"/>
    <cellStyle name="Обычный 2 18" xfId="60"/>
    <cellStyle name="Обычный 2 19" xfId="61"/>
    <cellStyle name="Обычный 2 2" xfId="62"/>
    <cellStyle name="Обычный 2 2 2" xfId="63"/>
    <cellStyle name="Обычный 2 2 3" xfId="64"/>
    <cellStyle name="Обычный 2 2 4" xfId="65"/>
    <cellStyle name="Обычный 2 3" xfId="66"/>
    <cellStyle name="Обычный 2 3 2" xfId="67"/>
    <cellStyle name="Обычный 2 3 3" xfId="68"/>
    <cellStyle name="Обычный 2 3 4" xfId="69"/>
    <cellStyle name="Обычный 2 4" xfId="70"/>
    <cellStyle name="Обычный 2 5" xfId="71"/>
    <cellStyle name="Обычный 2 6" xfId="72"/>
    <cellStyle name="Обычный 2 7" xfId="73"/>
    <cellStyle name="Обычный 2 7 2" xfId="74"/>
    <cellStyle name="Обычный 2 7 3" xfId="75"/>
    <cellStyle name="Обычный 2 8" xfId="76"/>
    <cellStyle name="Обычный 2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6"/>
  <sheetViews>
    <sheetView tabSelected="1" zoomScaleSheetLayoutView="80" workbookViewId="0" topLeftCell="G1">
      <selection activeCell="K15" sqref="K15"/>
    </sheetView>
  </sheetViews>
  <sheetFormatPr defaultColWidth="9.140625" defaultRowHeight="15"/>
  <cols>
    <col min="1" max="1" width="3.7109375" style="107" customWidth="1"/>
    <col min="2" max="2" width="36.7109375" style="107" customWidth="1"/>
    <col min="3" max="3" width="15.7109375" style="153" customWidth="1"/>
    <col min="4" max="4" width="9.57421875" style="107" customWidth="1"/>
    <col min="5" max="5" width="10.140625" style="107" customWidth="1"/>
    <col min="6" max="6" width="9.7109375" style="107" customWidth="1"/>
    <col min="7" max="7" width="9.28125" style="107" customWidth="1"/>
    <col min="8" max="8" width="9.7109375" style="107" customWidth="1"/>
    <col min="9" max="9" width="10.8515625" style="107" customWidth="1"/>
    <col min="10" max="10" width="9.00390625" style="107" customWidth="1"/>
    <col min="11" max="11" width="9.8515625" style="107" customWidth="1"/>
    <col min="12" max="12" width="9.7109375" style="107" customWidth="1"/>
    <col min="13" max="14" width="8.7109375" style="107" customWidth="1"/>
    <col min="15" max="20" width="7.7109375" style="107" customWidth="1"/>
    <col min="21" max="22" width="7.7109375" style="118" customWidth="1"/>
    <col min="23" max="25" width="7.7109375" style="107" customWidth="1"/>
    <col min="26" max="27" width="8.7109375" style="107" customWidth="1"/>
    <col min="28" max="28" width="7.8515625" style="107" bestFit="1" customWidth="1"/>
    <col min="29" max="29" width="24.7109375" style="107" customWidth="1"/>
    <col min="30" max="30" width="21.57421875" style="107" customWidth="1"/>
    <col min="31" max="31" width="9.140625" style="107" customWidth="1"/>
    <col min="32" max="32" width="9.8515625" style="107" bestFit="1" customWidth="1"/>
    <col min="33" max="33" width="12.57421875" style="107" customWidth="1"/>
    <col min="34" max="16384" width="9.140625" style="107" customWidth="1"/>
  </cols>
  <sheetData>
    <row r="1" spans="1:28" ht="18.75" customHeight="1">
      <c r="A1" s="160" t="s">
        <v>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2"/>
    </row>
    <row r="2" spans="1:28" ht="15">
      <c r="A2" s="1"/>
      <c r="B2" s="2"/>
      <c r="C2" s="3" t="s">
        <v>0</v>
      </c>
      <c r="D2" s="3">
        <v>1990</v>
      </c>
      <c r="E2" s="3">
        <v>1995</v>
      </c>
      <c r="F2" s="3">
        <v>2000</v>
      </c>
      <c r="G2" s="3">
        <v>2001</v>
      </c>
      <c r="H2" s="3">
        <v>2002</v>
      </c>
      <c r="I2" s="3">
        <v>2003</v>
      </c>
      <c r="J2" s="3">
        <v>2004</v>
      </c>
      <c r="K2" s="3">
        <v>2005</v>
      </c>
      <c r="L2" s="3">
        <v>2006</v>
      </c>
      <c r="M2" s="3">
        <v>2007</v>
      </c>
      <c r="N2" s="3">
        <v>2008</v>
      </c>
      <c r="O2" s="3">
        <v>2009</v>
      </c>
      <c r="P2" s="3">
        <v>2010</v>
      </c>
      <c r="Q2" s="3">
        <v>2011</v>
      </c>
      <c r="R2" s="3">
        <v>2012</v>
      </c>
      <c r="S2" s="3">
        <v>2013</v>
      </c>
      <c r="T2" s="4">
        <v>2014</v>
      </c>
      <c r="U2" s="5">
        <v>2015</v>
      </c>
      <c r="V2" s="6">
        <v>2016</v>
      </c>
      <c r="W2" s="7">
        <v>2017</v>
      </c>
      <c r="X2" s="8">
        <v>2018</v>
      </c>
      <c r="Y2" s="8">
        <v>2019</v>
      </c>
      <c r="Z2" s="8">
        <v>2020</v>
      </c>
      <c r="AA2" s="8">
        <v>2021</v>
      </c>
      <c r="AB2" s="8">
        <v>2022</v>
      </c>
    </row>
    <row r="3" spans="1:31" ht="15" customHeight="1">
      <c r="A3" s="163" t="s">
        <v>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5"/>
      <c r="AC3" s="108"/>
      <c r="AD3" s="108"/>
      <c r="AE3" s="108"/>
    </row>
    <row r="4" spans="1:32" ht="15" customHeight="1">
      <c r="A4" s="10">
        <v>1</v>
      </c>
      <c r="B4" s="11" t="s">
        <v>91</v>
      </c>
      <c r="C4" s="11" t="s">
        <v>4</v>
      </c>
      <c r="D4" s="12">
        <v>1483.5</v>
      </c>
      <c r="E4" s="12">
        <v>1132.9</v>
      </c>
      <c r="F4" s="13">
        <v>1080</v>
      </c>
      <c r="G4" s="13">
        <v>1208.6</v>
      </c>
      <c r="H4" s="13">
        <v>1132.2</v>
      </c>
      <c r="I4" s="13">
        <v>1385.4</v>
      </c>
      <c r="J4" s="13">
        <v>1492.1</v>
      </c>
      <c r="K4" s="13">
        <v>1452.7</v>
      </c>
      <c r="L4" s="13">
        <v>1367.2</v>
      </c>
      <c r="M4" s="13">
        <v>1300.7</v>
      </c>
      <c r="N4" s="13">
        <v>1078.5</v>
      </c>
      <c r="O4" s="13">
        <v>779.8</v>
      </c>
      <c r="P4" s="13">
        <v>723.6</v>
      </c>
      <c r="Q4" s="13">
        <v>774.2</v>
      </c>
      <c r="R4" s="14">
        <v>769.6</v>
      </c>
      <c r="S4" s="15">
        <v>729.2</v>
      </c>
      <c r="T4" s="13">
        <v>729.1</v>
      </c>
      <c r="U4" s="16">
        <v>710.6</v>
      </c>
      <c r="V4" s="17">
        <v>767.5</v>
      </c>
      <c r="W4" s="18">
        <v>786.4</v>
      </c>
      <c r="X4" s="19">
        <v>838.3</v>
      </c>
      <c r="Y4" s="19">
        <v>885.7</v>
      </c>
      <c r="Z4" s="20">
        <v>868.1</v>
      </c>
      <c r="AA4" s="20">
        <v>835.4</v>
      </c>
      <c r="AB4" s="20">
        <v>821.6</v>
      </c>
      <c r="AC4" s="109"/>
      <c r="AD4" s="108"/>
      <c r="AE4" s="110"/>
      <c r="AF4" s="111"/>
    </row>
    <row r="5" spans="1:32" ht="15" customHeight="1">
      <c r="A5" s="10">
        <v>2</v>
      </c>
      <c r="B5" s="21" t="s">
        <v>6</v>
      </c>
      <c r="C5" s="22" t="s">
        <v>4</v>
      </c>
      <c r="D5" s="23">
        <v>1483.5</v>
      </c>
      <c r="E5" s="23">
        <v>1132.9</v>
      </c>
      <c r="F5" s="23">
        <v>1080</v>
      </c>
      <c r="G5" s="23">
        <v>1208.6</v>
      </c>
      <c r="H5" s="23">
        <v>1132.2</v>
      </c>
      <c r="I5" s="23">
        <v>1385.4</v>
      </c>
      <c r="J5" s="23">
        <v>1492.1</v>
      </c>
      <c r="K5" s="23">
        <v>1452.7</v>
      </c>
      <c r="L5" s="23">
        <v>1367.2</v>
      </c>
      <c r="M5" s="23">
        <v>1300.7</v>
      </c>
      <c r="N5" s="23">
        <v>1078.5</v>
      </c>
      <c r="O5" s="23">
        <v>779.8</v>
      </c>
      <c r="P5" s="23">
        <v>723.6</v>
      </c>
      <c r="Q5" s="23">
        <v>774.2</v>
      </c>
      <c r="R5" s="24">
        <v>769.6</v>
      </c>
      <c r="S5" s="25">
        <v>729.2</v>
      </c>
      <c r="T5" s="23">
        <v>729.1</v>
      </c>
      <c r="U5" s="26">
        <v>710.6</v>
      </c>
      <c r="V5" s="27">
        <v>767.5</v>
      </c>
      <c r="W5" s="28">
        <v>786.4</v>
      </c>
      <c r="X5" s="29">
        <v>838.3</v>
      </c>
      <c r="Y5" s="29">
        <v>885.7</v>
      </c>
      <c r="Z5" s="30">
        <v>868.1</v>
      </c>
      <c r="AA5" s="30">
        <v>835.4</v>
      </c>
      <c r="AB5" s="30">
        <v>821.6</v>
      </c>
      <c r="AC5" s="109"/>
      <c r="AD5" s="108"/>
      <c r="AE5" s="108"/>
      <c r="AF5" s="111"/>
    </row>
    <row r="6" spans="1:32" s="113" customFormat="1" ht="15" customHeight="1">
      <c r="A6" s="31">
        <v>3</v>
      </c>
      <c r="B6" s="32" t="s">
        <v>39</v>
      </c>
      <c r="C6" s="33" t="s">
        <v>1</v>
      </c>
      <c r="D6" s="34">
        <v>100</v>
      </c>
      <c r="E6" s="34">
        <v>100</v>
      </c>
      <c r="F6" s="34">
        <v>100</v>
      </c>
      <c r="G6" s="34">
        <v>100</v>
      </c>
      <c r="H6" s="34">
        <v>100</v>
      </c>
      <c r="I6" s="34">
        <v>100</v>
      </c>
      <c r="J6" s="34">
        <f aca="true" t="shared" si="0" ref="J6:R6">100*J5/J4</f>
        <v>100</v>
      </c>
      <c r="K6" s="34">
        <v>100</v>
      </c>
      <c r="L6" s="34">
        <v>100</v>
      </c>
      <c r="M6" s="34">
        <f t="shared" si="0"/>
        <v>100</v>
      </c>
      <c r="N6" s="34">
        <f t="shared" si="0"/>
        <v>100</v>
      </c>
      <c r="O6" s="34">
        <f t="shared" si="0"/>
        <v>100</v>
      </c>
      <c r="P6" s="34">
        <f t="shared" si="0"/>
        <v>100</v>
      </c>
      <c r="Q6" s="34">
        <f t="shared" si="0"/>
        <v>100</v>
      </c>
      <c r="R6" s="35">
        <f t="shared" si="0"/>
        <v>100</v>
      </c>
      <c r="S6" s="36">
        <v>100</v>
      </c>
      <c r="T6" s="37">
        <v>100</v>
      </c>
      <c r="U6" s="38">
        <v>100</v>
      </c>
      <c r="V6" s="39">
        <v>100</v>
      </c>
      <c r="W6" s="40">
        <v>100</v>
      </c>
      <c r="X6" s="40">
        <v>100</v>
      </c>
      <c r="Y6" s="40">
        <v>100</v>
      </c>
      <c r="Z6" s="40">
        <v>100</v>
      </c>
      <c r="AA6" s="40">
        <v>100</v>
      </c>
      <c r="AB6" s="40">
        <v>100</v>
      </c>
      <c r="AC6" s="112"/>
      <c r="AD6" s="107"/>
      <c r="AF6" s="111"/>
    </row>
    <row r="7" spans="1:32" ht="32.25" customHeight="1">
      <c r="A7" s="10">
        <v>4</v>
      </c>
      <c r="B7" s="11" t="s">
        <v>92</v>
      </c>
      <c r="C7" s="41" t="s">
        <v>4</v>
      </c>
      <c r="D7" s="42">
        <v>330.1</v>
      </c>
      <c r="E7" s="42">
        <v>233.4</v>
      </c>
      <c r="F7" s="42">
        <v>161.7</v>
      </c>
      <c r="G7" s="42">
        <v>178.6</v>
      </c>
      <c r="H7" s="42">
        <v>176.1</v>
      </c>
      <c r="I7" s="17">
        <v>191.6</v>
      </c>
      <c r="J7" s="17">
        <v>197</v>
      </c>
      <c r="K7" s="17">
        <v>199</v>
      </c>
      <c r="L7" s="17">
        <v>201.8</v>
      </c>
      <c r="M7" s="17">
        <v>205.8</v>
      </c>
      <c r="N7" s="17">
        <v>212.2</v>
      </c>
      <c r="O7" s="17">
        <v>206.6</v>
      </c>
      <c r="P7" s="17">
        <v>215.6</v>
      </c>
      <c r="Q7" s="17">
        <v>232.8</v>
      </c>
      <c r="R7" s="43">
        <v>249.4</v>
      </c>
      <c r="S7" s="15">
        <v>250.2</v>
      </c>
      <c r="T7" s="17">
        <v>256.5</v>
      </c>
      <c r="U7" s="16">
        <v>243.4</v>
      </c>
      <c r="V7" s="44">
        <v>246.6</v>
      </c>
      <c r="W7" s="18">
        <v>264.7</v>
      </c>
      <c r="X7" s="18">
        <v>272.2</v>
      </c>
      <c r="Y7" s="18">
        <v>313.9</v>
      </c>
      <c r="Z7" s="45">
        <v>311.4</v>
      </c>
      <c r="AA7" s="45">
        <v>322</v>
      </c>
      <c r="AB7" s="45">
        <v>311.6</v>
      </c>
      <c r="AC7" s="112"/>
      <c r="AF7" s="111"/>
    </row>
    <row r="8" spans="1:32" ht="15" customHeight="1">
      <c r="A8" s="10">
        <v>5</v>
      </c>
      <c r="B8" s="21" t="s">
        <v>6</v>
      </c>
      <c r="C8" s="22" t="s">
        <v>4</v>
      </c>
      <c r="D8" s="46">
        <v>330.1</v>
      </c>
      <c r="E8" s="46">
        <v>233.4</v>
      </c>
      <c r="F8" s="46">
        <v>161.7</v>
      </c>
      <c r="G8" s="46">
        <v>178.6</v>
      </c>
      <c r="H8" s="46">
        <v>176.1</v>
      </c>
      <c r="I8" s="47">
        <v>191.6</v>
      </c>
      <c r="J8" s="47">
        <v>197</v>
      </c>
      <c r="K8" s="47">
        <v>199</v>
      </c>
      <c r="L8" s="47">
        <v>201.8</v>
      </c>
      <c r="M8" s="47">
        <v>205.8</v>
      </c>
      <c r="N8" s="47">
        <v>212.2</v>
      </c>
      <c r="O8" s="47">
        <v>206.6</v>
      </c>
      <c r="P8" s="47">
        <v>215.6</v>
      </c>
      <c r="Q8" s="47">
        <v>232.8</v>
      </c>
      <c r="R8" s="48">
        <v>249.4</v>
      </c>
      <c r="S8" s="25">
        <v>250.2</v>
      </c>
      <c r="T8" s="47">
        <v>256.5</v>
      </c>
      <c r="U8" s="26">
        <v>243.4</v>
      </c>
      <c r="V8" s="27">
        <v>246.6</v>
      </c>
      <c r="W8" s="28">
        <v>264.7</v>
      </c>
      <c r="X8" s="28">
        <v>272.2</v>
      </c>
      <c r="Y8" s="28">
        <v>313.9</v>
      </c>
      <c r="Z8" s="49">
        <v>311.4</v>
      </c>
      <c r="AA8" s="49">
        <v>322</v>
      </c>
      <c r="AB8" s="49">
        <v>311.6</v>
      </c>
      <c r="AC8" s="112"/>
      <c r="AF8" s="111"/>
    </row>
    <row r="9" spans="1:32" s="113" customFormat="1" ht="15" customHeight="1">
      <c r="A9" s="31">
        <v>6</v>
      </c>
      <c r="B9" s="32" t="s">
        <v>40</v>
      </c>
      <c r="C9" s="33" t="s">
        <v>1</v>
      </c>
      <c r="D9" s="34">
        <v>100</v>
      </c>
      <c r="E9" s="34">
        <v>100</v>
      </c>
      <c r="F9" s="34">
        <v>100</v>
      </c>
      <c r="G9" s="34">
        <v>100</v>
      </c>
      <c r="H9" s="34">
        <v>100</v>
      </c>
      <c r="I9" s="34">
        <f>100*I8/I7</f>
        <v>100</v>
      </c>
      <c r="J9" s="34">
        <f aca="true" t="shared" si="1" ref="J9:R9">100*J8/J7</f>
        <v>100</v>
      </c>
      <c r="K9" s="34">
        <v>100</v>
      </c>
      <c r="L9" s="34">
        <v>100</v>
      </c>
      <c r="M9" s="34">
        <f t="shared" si="1"/>
        <v>100</v>
      </c>
      <c r="N9" s="34">
        <f t="shared" si="1"/>
        <v>100</v>
      </c>
      <c r="O9" s="34">
        <f t="shared" si="1"/>
        <v>100</v>
      </c>
      <c r="P9" s="34">
        <f t="shared" si="1"/>
        <v>100</v>
      </c>
      <c r="Q9" s="34">
        <f t="shared" si="1"/>
        <v>100</v>
      </c>
      <c r="R9" s="35">
        <f t="shared" si="1"/>
        <v>100</v>
      </c>
      <c r="S9" s="36">
        <v>100</v>
      </c>
      <c r="T9" s="37">
        <v>100</v>
      </c>
      <c r="U9" s="38">
        <v>100</v>
      </c>
      <c r="V9" s="39">
        <v>100</v>
      </c>
      <c r="W9" s="40">
        <v>100</v>
      </c>
      <c r="X9" s="40">
        <v>100</v>
      </c>
      <c r="Y9" s="40">
        <v>100</v>
      </c>
      <c r="Z9" s="40">
        <v>100</v>
      </c>
      <c r="AA9" s="40">
        <v>100</v>
      </c>
      <c r="AB9" s="40">
        <v>100</v>
      </c>
      <c r="AC9" s="112"/>
      <c r="AD9" s="107"/>
      <c r="AF9" s="111"/>
    </row>
    <row r="10" spans="1:32" ht="15" customHeight="1">
      <c r="A10" s="10">
        <v>7</v>
      </c>
      <c r="B10" s="11" t="s">
        <v>7</v>
      </c>
      <c r="C10" s="41" t="s">
        <v>4</v>
      </c>
      <c r="D10" s="42">
        <v>168.1</v>
      </c>
      <c r="E10" s="46" t="s">
        <v>66</v>
      </c>
      <c r="F10" s="42">
        <v>33.6</v>
      </c>
      <c r="G10" s="42">
        <v>31.3</v>
      </c>
      <c r="H10" s="42">
        <v>20.3</v>
      </c>
      <c r="I10" s="17">
        <v>26</v>
      </c>
      <c r="J10" s="17">
        <v>23</v>
      </c>
      <c r="K10" s="17">
        <v>41.3</v>
      </c>
      <c r="L10" s="17">
        <v>49.5</v>
      </c>
      <c r="M10" s="17">
        <v>52.5</v>
      </c>
      <c r="N10" s="17">
        <v>51.4</v>
      </c>
      <c r="O10" s="17">
        <v>43.7</v>
      </c>
      <c r="P10" s="17">
        <v>49.7</v>
      </c>
      <c r="Q10" s="17">
        <v>53.4</v>
      </c>
      <c r="R10" s="50">
        <v>58.1</v>
      </c>
      <c r="S10" s="51">
        <v>92</v>
      </c>
      <c r="T10" s="17">
        <v>114.4</v>
      </c>
      <c r="U10" s="16">
        <v>105.1</v>
      </c>
      <c r="V10" s="44">
        <v>100.4</v>
      </c>
      <c r="W10" s="18">
        <v>87.2</v>
      </c>
      <c r="X10" s="18">
        <v>91.7</v>
      </c>
      <c r="Y10" s="18">
        <v>158.7</v>
      </c>
      <c r="Z10" s="45">
        <v>146.2</v>
      </c>
      <c r="AA10" s="45">
        <v>146.5</v>
      </c>
      <c r="AB10" s="45">
        <v>156.8</v>
      </c>
      <c r="AC10" s="112"/>
      <c r="AF10" s="111"/>
    </row>
    <row r="11" spans="1:32" ht="15" customHeight="1">
      <c r="A11" s="10">
        <v>8</v>
      </c>
      <c r="B11" s="21" t="s">
        <v>6</v>
      </c>
      <c r="C11" s="22" t="s">
        <v>4</v>
      </c>
      <c r="D11" s="46">
        <v>168.1</v>
      </c>
      <c r="E11" s="46" t="s">
        <v>2</v>
      </c>
      <c r="F11" s="46">
        <v>33.6</v>
      </c>
      <c r="G11" s="46">
        <v>31.3</v>
      </c>
      <c r="H11" s="46">
        <v>20.3</v>
      </c>
      <c r="I11" s="47">
        <v>26</v>
      </c>
      <c r="J11" s="47">
        <v>23</v>
      </c>
      <c r="K11" s="47">
        <v>41.3</v>
      </c>
      <c r="L11" s="47">
        <v>49.5</v>
      </c>
      <c r="M11" s="47">
        <v>52.5</v>
      </c>
      <c r="N11" s="47">
        <v>51.4</v>
      </c>
      <c r="O11" s="47">
        <v>43.7</v>
      </c>
      <c r="P11" s="47">
        <v>49.7</v>
      </c>
      <c r="Q11" s="47">
        <v>53.4</v>
      </c>
      <c r="R11" s="52">
        <v>58.1</v>
      </c>
      <c r="S11" s="53">
        <v>92</v>
      </c>
      <c r="T11" s="47">
        <v>114.4</v>
      </c>
      <c r="U11" s="26">
        <v>105.1</v>
      </c>
      <c r="V11" s="27">
        <v>100.4</v>
      </c>
      <c r="W11" s="28">
        <v>87.2</v>
      </c>
      <c r="X11" s="28">
        <v>91.7</v>
      </c>
      <c r="Y11" s="28">
        <v>158.7</v>
      </c>
      <c r="Z11" s="49">
        <v>146.2</v>
      </c>
      <c r="AA11" s="49">
        <v>146.5</v>
      </c>
      <c r="AB11" s="49">
        <v>156.8</v>
      </c>
      <c r="AC11" s="112"/>
      <c r="AF11" s="111"/>
    </row>
    <row r="12" spans="1:32" s="113" customFormat="1" ht="15" customHeight="1">
      <c r="A12" s="31">
        <v>9</v>
      </c>
      <c r="B12" s="32" t="s">
        <v>39</v>
      </c>
      <c r="C12" s="33" t="s">
        <v>1</v>
      </c>
      <c r="D12" s="34">
        <v>100</v>
      </c>
      <c r="E12" s="34">
        <v>100</v>
      </c>
      <c r="F12" s="34">
        <v>100</v>
      </c>
      <c r="G12" s="34">
        <v>100</v>
      </c>
      <c r="H12" s="34">
        <v>100</v>
      </c>
      <c r="I12" s="34">
        <f>100*I11/I10</f>
        <v>100</v>
      </c>
      <c r="J12" s="34">
        <f aca="true" t="shared" si="2" ref="J12:R12">100*J11/J10</f>
        <v>100</v>
      </c>
      <c r="K12" s="34">
        <f t="shared" si="2"/>
        <v>100</v>
      </c>
      <c r="L12" s="34">
        <f t="shared" si="2"/>
        <v>100</v>
      </c>
      <c r="M12" s="34">
        <f t="shared" si="2"/>
        <v>100</v>
      </c>
      <c r="N12" s="34">
        <f t="shared" si="2"/>
        <v>100</v>
      </c>
      <c r="O12" s="34">
        <f t="shared" si="2"/>
        <v>100</v>
      </c>
      <c r="P12" s="34">
        <f t="shared" si="2"/>
        <v>100</v>
      </c>
      <c r="Q12" s="34">
        <f t="shared" si="2"/>
        <v>100</v>
      </c>
      <c r="R12" s="35">
        <f t="shared" si="2"/>
        <v>100</v>
      </c>
      <c r="S12" s="36">
        <v>100</v>
      </c>
      <c r="T12" s="37">
        <v>100</v>
      </c>
      <c r="U12" s="38">
        <v>100</v>
      </c>
      <c r="V12" s="39">
        <v>100</v>
      </c>
      <c r="W12" s="40">
        <v>100</v>
      </c>
      <c r="X12" s="40">
        <v>100</v>
      </c>
      <c r="Y12" s="40">
        <v>100</v>
      </c>
      <c r="Z12" s="40">
        <v>100</v>
      </c>
      <c r="AA12" s="40">
        <v>100</v>
      </c>
      <c r="AB12" s="40">
        <v>100</v>
      </c>
      <c r="AC12" s="112"/>
      <c r="AD12" s="107"/>
      <c r="AF12" s="111"/>
    </row>
    <row r="13" spans="1:32" ht="15" customHeight="1">
      <c r="A13" s="10">
        <v>10</v>
      </c>
      <c r="B13" s="54" t="s">
        <v>61</v>
      </c>
      <c r="C13" s="41" t="s">
        <v>4</v>
      </c>
      <c r="D13" s="42">
        <v>3.7</v>
      </c>
      <c r="E13" s="42">
        <v>2.1</v>
      </c>
      <c r="F13" s="42">
        <v>7.7</v>
      </c>
      <c r="G13" s="42">
        <v>3.9</v>
      </c>
      <c r="H13" s="42">
        <v>1.8</v>
      </c>
      <c r="I13" s="17">
        <v>2.4</v>
      </c>
      <c r="J13" s="17">
        <v>0.9</v>
      </c>
      <c r="K13" s="17">
        <v>1.2</v>
      </c>
      <c r="L13" s="17">
        <v>1.1</v>
      </c>
      <c r="M13" s="17">
        <v>1.7</v>
      </c>
      <c r="N13" s="17">
        <v>1.8</v>
      </c>
      <c r="O13" s="17">
        <v>1.7</v>
      </c>
      <c r="P13" s="17">
        <v>2.1</v>
      </c>
      <c r="Q13" s="17">
        <v>2.2</v>
      </c>
      <c r="R13" s="50">
        <v>2.2</v>
      </c>
      <c r="S13" s="51">
        <v>2</v>
      </c>
      <c r="T13" s="17">
        <v>2.2</v>
      </c>
      <c r="U13" s="16">
        <v>2.3</v>
      </c>
      <c r="V13" s="44">
        <v>2.5</v>
      </c>
      <c r="W13" s="18">
        <v>2.6</v>
      </c>
      <c r="X13" s="18">
        <v>2.5</v>
      </c>
      <c r="Y13" s="18">
        <v>2.5</v>
      </c>
      <c r="Z13" s="45">
        <v>2.7</v>
      </c>
      <c r="AA13" s="45">
        <v>2.8</v>
      </c>
      <c r="AB13" s="45">
        <v>2.8</v>
      </c>
      <c r="AC13" s="112"/>
      <c r="AF13" s="111"/>
    </row>
    <row r="14" spans="1:32" ht="15" customHeight="1">
      <c r="A14" s="10">
        <v>11</v>
      </c>
      <c r="B14" s="21" t="s">
        <v>6</v>
      </c>
      <c r="C14" s="22" t="s">
        <v>4</v>
      </c>
      <c r="D14" s="46">
        <v>3.7</v>
      </c>
      <c r="E14" s="46">
        <v>2.1</v>
      </c>
      <c r="F14" s="46">
        <v>7.7</v>
      </c>
      <c r="G14" s="46">
        <v>3.9</v>
      </c>
      <c r="H14" s="46">
        <v>1.8</v>
      </c>
      <c r="I14" s="47">
        <v>2.4</v>
      </c>
      <c r="J14" s="47">
        <v>0.9</v>
      </c>
      <c r="K14" s="47">
        <v>1.2</v>
      </c>
      <c r="L14" s="47">
        <v>1.1</v>
      </c>
      <c r="M14" s="47">
        <v>1.7</v>
      </c>
      <c r="N14" s="47">
        <v>1.8</v>
      </c>
      <c r="O14" s="47">
        <v>1.7</v>
      </c>
      <c r="P14" s="47">
        <v>2.1</v>
      </c>
      <c r="Q14" s="47">
        <v>2.2</v>
      </c>
      <c r="R14" s="52">
        <v>2.2</v>
      </c>
      <c r="S14" s="53">
        <v>2</v>
      </c>
      <c r="T14" s="47">
        <v>2.2</v>
      </c>
      <c r="U14" s="26">
        <v>2.3</v>
      </c>
      <c r="V14" s="27">
        <v>2.5</v>
      </c>
      <c r="W14" s="28">
        <v>2.6</v>
      </c>
      <c r="X14" s="28">
        <v>2.5</v>
      </c>
      <c r="Y14" s="18">
        <v>2.5</v>
      </c>
      <c r="Z14" s="45">
        <v>2.7</v>
      </c>
      <c r="AA14" s="45">
        <v>2.8</v>
      </c>
      <c r="AB14" s="45">
        <v>2.8</v>
      </c>
      <c r="AC14" s="112"/>
      <c r="AF14" s="111"/>
    </row>
    <row r="15" spans="1:32" s="113" customFormat="1" ht="15" customHeight="1">
      <c r="A15" s="31">
        <v>12</v>
      </c>
      <c r="B15" s="32" t="s">
        <v>41</v>
      </c>
      <c r="C15" s="33" t="s">
        <v>1</v>
      </c>
      <c r="D15" s="34">
        <v>100</v>
      </c>
      <c r="E15" s="34">
        <v>100</v>
      </c>
      <c r="F15" s="34">
        <v>100</v>
      </c>
      <c r="G15" s="34">
        <v>100</v>
      </c>
      <c r="H15" s="34">
        <v>100</v>
      </c>
      <c r="I15" s="34">
        <f>100*I14/I13</f>
        <v>100</v>
      </c>
      <c r="J15" s="34">
        <f aca="true" t="shared" si="3" ref="J15:R15">100*J14/J13</f>
        <v>100</v>
      </c>
      <c r="K15" s="34">
        <f t="shared" si="3"/>
        <v>100</v>
      </c>
      <c r="L15" s="34">
        <f t="shared" si="3"/>
        <v>100</v>
      </c>
      <c r="M15" s="34">
        <f t="shared" si="3"/>
        <v>100</v>
      </c>
      <c r="N15" s="34">
        <f t="shared" si="3"/>
        <v>100</v>
      </c>
      <c r="O15" s="34">
        <f t="shared" si="3"/>
        <v>100</v>
      </c>
      <c r="P15" s="34">
        <f t="shared" si="3"/>
        <v>100</v>
      </c>
      <c r="Q15" s="34">
        <f t="shared" si="3"/>
        <v>100</v>
      </c>
      <c r="R15" s="35">
        <f t="shared" si="3"/>
        <v>100</v>
      </c>
      <c r="S15" s="36">
        <v>100</v>
      </c>
      <c r="T15" s="37">
        <v>100</v>
      </c>
      <c r="U15" s="38">
        <v>100</v>
      </c>
      <c r="V15" s="39">
        <v>100</v>
      </c>
      <c r="W15" s="40">
        <v>100</v>
      </c>
      <c r="X15" s="40">
        <v>100</v>
      </c>
      <c r="Y15" s="40">
        <v>100</v>
      </c>
      <c r="Z15" s="40">
        <v>100</v>
      </c>
      <c r="AA15" s="40">
        <v>100</v>
      </c>
      <c r="AB15" s="40">
        <v>100</v>
      </c>
      <c r="AC15" s="112"/>
      <c r="AD15" s="107"/>
      <c r="AF15" s="111"/>
    </row>
    <row r="16" spans="1:32" ht="15" customHeight="1">
      <c r="A16" s="10">
        <v>13</v>
      </c>
      <c r="B16" s="11" t="s">
        <v>62</v>
      </c>
      <c r="C16" s="41" t="s">
        <v>4</v>
      </c>
      <c r="D16" s="42">
        <v>841.3</v>
      </c>
      <c r="E16" s="55">
        <v>446</v>
      </c>
      <c r="F16" s="42">
        <v>390.7</v>
      </c>
      <c r="G16" s="55">
        <v>376</v>
      </c>
      <c r="H16" s="42">
        <v>377.6</v>
      </c>
      <c r="I16" s="17">
        <v>394</v>
      </c>
      <c r="J16" s="17">
        <v>412</v>
      </c>
      <c r="K16" s="17">
        <v>408</v>
      </c>
      <c r="L16" s="17">
        <v>421.5</v>
      </c>
      <c r="M16" s="17">
        <v>444.8</v>
      </c>
      <c r="N16" s="17">
        <v>412.2</v>
      </c>
      <c r="O16" s="17">
        <v>432.8</v>
      </c>
      <c r="P16" s="17">
        <v>401.1</v>
      </c>
      <c r="Q16" s="17">
        <v>445.1</v>
      </c>
      <c r="R16" s="50">
        <v>446.2</v>
      </c>
      <c r="S16" s="15">
        <v>457.9</v>
      </c>
      <c r="T16" s="17">
        <v>478.8</v>
      </c>
      <c r="U16" s="16">
        <v>451.2</v>
      </c>
      <c r="V16" s="44">
        <v>473</v>
      </c>
      <c r="W16" s="56">
        <v>492</v>
      </c>
      <c r="X16" s="56">
        <v>476.9</v>
      </c>
      <c r="Y16" s="56">
        <v>487.9</v>
      </c>
      <c r="Z16" s="56">
        <v>486.5</v>
      </c>
      <c r="AA16" s="56">
        <v>473.2</v>
      </c>
      <c r="AB16" s="56">
        <v>447.9</v>
      </c>
      <c r="AC16" s="114"/>
      <c r="AD16" s="108"/>
      <c r="AE16" s="108"/>
      <c r="AF16" s="111"/>
    </row>
    <row r="17" spans="1:32" ht="15" customHeight="1">
      <c r="A17" s="10">
        <v>14</v>
      </c>
      <c r="B17" s="21" t="s">
        <v>6</v>
      </c>
      <c r="C17" s="22" t="s">
        <v>4</v>
      </c>
      <c r="D17" s="46">
        <v>841.3</v>
      </c>
      <c r="E17" s="47">
        <v>446</v>
      </c>
      <c r="F17" s="46">
        <v>390.7</v>
      </c>
      <c r="G17" s="57">
        <v>376</v>
      </c>
      <c r="H17" s="57">
        <v>377.6</v>
      </c>
      <c r="I17" s="47">
        <v>394</v>
      </c>
      <c r="J17" s="47">
        <v>412</v>
      </c>
      <c r="K17" s="47">
        <v>408</v>
      </c>
      <c r="L17" s="47">
        <v>421.5</v>
      </c>
      <c r="M17" s="47">
        <v>444.8</v>
      </c>
      <c r="N17" s="47">
        <v>412.2</v>
      </c>
      <c r="O17" s="47">
        <v>432.8</v>
      </c>
      <c r="P17" s="47">
        <v>401.1</v>
      </c>
      <c r="Q17" s="47">
        <v>445.1</v>
      </c>
      <c r="R17" s="25">
        <v>446.2</v>
      </c>
      <c r="S17" s="25">
        <v>457.9</v>
      </c>
      <c r="T17" s="47">
        <v>478.8</v>
      </c>
      <c r="U17" s="26">
        <v>451.2</v>
      </c>
      <c r="V17" s="27">
        <v>473</v>
      </c>
      <c r="W17" s="58">
        <v>492</v>
      </c>
      <c r="X17" s="58">
        <v>476.9</v>
      </c>
      <c r="Y17" s="58">
        <v>487.9</v>
      </c>
      <c r="Z17" s="58">
        <v>486.5</v>
      </c>
      <c r="AA17" s="58">
        <v>473.2</v>
      </c>
      <c r="AB17" s="58">
        <v>447.9</v>
      </c>
      <c r="AC17" s="114"/>
      <c r="AD17" s="108"/>
      <c r="AE17" s="108"/>
      <c r="AF17" s="111"/>
    </row>
    <row r="18" spans="1:32" s="113" customFormat="1" ht="15" customHeight="1">
      <c r="A18" s="31">
        <v>15</v>
      </c>
      <c r="B18" s="32" t="s">
        <v>42</v>
      </c>
      <c r="C18" s="33" t="s">
        <v>1</v>
      </c>
      <c r="D18" s="34">
        <v>100</v>
      </c>
      <c r="E18" s="34">
        <v>100</v>
      </c>
      <c r="F18" s="34">
        <v>100</v>
      </c>
      <c r="G18" s="59">
        <v>100</v>
      </c>
      <c r="H18" s="59">
        <v>100</v>
      </c>
      <c r="I18" s="34">
        <f>100*I17/I16</f>
        <v>100</v>
      </c>
      <c r="J18" s="34">
        <f aca="true" t="shared" si="4" ref="J18:R18">100*J17/J16</f>
        <v>100</v>
      </c>
      <c r="K18" s="34">
        <v>100</v>
      </c>
      <c r="L18" s="34">
        <v>100</v>
      </c>
      <c r="M18" s="34">
        <f t="shared" si="4"/>
        <v>100</v>
      </c>
      <c r="N18" s="34">
        <f t="shared" si="4"/>
        <v>100</v>
      </c>
      <c r="O18" s="34">
        <f t="shared" si="4"/>
        <v>100</v>
      </c>
      <c r="P18" s="34">
        <f t="shared" si="4"/>
        <v>100</v>
      </c>
      <c r="Q18" s="34">
        <f t="shared" si="4"/>
        <v>100</v>
      </c>
      <c r="R18" s="35">
        <f t="shared" si="4"/>
        <v>100</v>
      </c>
      <c r="S18" s="36">
        <v>100</v>
      </c>
      <c r="T18" s="37">
        <v>100</v>
      </c>
      <c r="U18" s="38">
        <v>100</v>
      </c>
      <c r="V18" s="39">
        <v>100</v>
      </c>
      <c r="W18" s="40">
        <v>100</v>
      </c>
      <c r="X18" s="40">
        <v>100</v>
      </c>
      <c r="Y18" s="40">
        <v>100</v>
      </c>
      <c r="Z18" s="40">
        <v>100</v>
      </c>
      <c r="AA18" s="40">
        <v>100</v>
      </c>
      <c r="AB18" s="40">
        <v>100</v>
      </c>
      <c r="AC18" s="114"/>
      <c r="AD18" s="115"/>
      <c r="AE18" s="115"/>
      <c r="AF18" s="111"/>
    </row>
    <row r="19" spans="1:32" ht="15" customHeight="1">
      <c r="A19" s="10">
        <v>16</v>
      </c>
      <c r="B19" s="11" t="s">
        <v>63</v>
      </c>
      <c r="C19" s="41" t="s">
        <v>4</v>
      </c>
      <c r="D19" s="42">
        <v>139.9</v>
      </c>
      <c r="E19" s="46">
        <v>0</v>
      </c>
      <c r="F19" s="42">
        <v>79.2</v>
      </c>
      <c r="G19" s="42">
        <v>96.1</v>
      </c>
      <c r="H19" s="42">
        <v>131.1</v>
      </c>
      <c r="I19" s="17">
        <v>130.1</v>
      </c>
      <c r="J19" s="17">
        <v>115.3</v>
      </c>
      <c r="K19" s="17">
        <v>116</v>
      </c>
      <c r="L19" s="17">
        <v>107.7</v>
      </c>
      <c r="M19" s="17">
        <v>115</v>
      </c>
      <c r="N19" s="17">
        <v>113.7</v>
      </c>
      <c r="O19" s="17">
        <v>130.5</v>
      </c>
      <c r="P19" s="17">
        <v>132.1</v>
      </c>
      <c r="Q19" s="17">
        <v>137.6</v>
      </c>
      <c r="R19" s="50">
        <v>170.5</v>
      </c>
      <c r="S19" s="15">
        <v>96.1</v>
      </c>
      <c r="T19" s="17">
        <v>62</v>
      </c>
      <c r="U19" s="16">
        <v>66.1</v>
      </c>
      <c r="V19" s="44">
        <v>63</v>
      </c>
      <c r="W19" s="18">
        <v>45.2</v>
      </c>
      <c r="X19" s="18">
        <v>35.3</v>
      </c>
      <c r="Y19" s="18">
        <v>128.5</v>
      </c>
      <c r="Z19" s="45">
        <v>123.7</v>
      </c>
      <c r="AA19" s="45">
        <v>133.2</v>
      </c>
      <c r="AB19" s="45">
        <v>134</v>
      </c>
      <c r="AC19" s="114"/>
      <c r="AD19" s="108"/>
      <c r="AE19" s="108"/>
      <c r="AF19" s="111"/>
    </row>
    <row r="20" spans="1:32" ht="15" customHeight="1">
      <c r="A20" s="10">
        <v>17</v>
      </c>
      <c r="B20" s="21" t="s">
        <v>6</v>
      </c>
      <c r="C20" s="22" t="s">
        <v>4</v>
      </c>
      <c r="D20" s="46">
        <v>139.9</v>
      </c>
      <c r="E20" s="46" t="s">
        <v>2</v>
      </c>
      <c r="F20" s="46">
        <v>79.2</v>
      </c>
      <c r="G20" s="46">
        <v>96.1</v>
      </c>
      <c r="H20" s="46">
        <v>138.6</v>
      </c>
      <c r="I20" s="47">
        <v>130.1</v>
      </c>
      <c r="J20" s="47">
        <v>115.3</v>
      </c>
      <c r="K20" s="47">
        <v>116</v>
      </c>
      <c r="L20" s="47">
        <v>107.7</v>
      </c>
      <c r="M20" s="47">
        <v>115</v>
      </c>
      <c r="N20" s="47">
        <v>113.7</v>
      </c>
      <c r="O20" s="47">
        <v>130.5</v>
      </c>
      <c r="P20" s="47">
        <v>132.1</v>
      </c>
      <c r="Q20" s="47">
        <v>137.6</v>
      </c>
      <c r="R20" s="25">
        <v>170.5</v>
      </c>
      <c r="S20" s="25">
        <v>96.1</v>
      </c>
      <c r="T20" s="47">
        <v>62</v>
      </c>
      <c r="U20" s="26">
        <v>66.1</v>
      </c>
      <c r="V20" s="27">
        <v>63</v>
      </c>
      <c r="W20" s="28">
        <v>45.2</v>
      </c>
      <c r="X20" s="28">
        <v>35.3</v>
      </c>
      <c r="Y20" s="28">
        <v>128.5</v>
      </c>
      <c r="Z20" s="49">
        <v>123.7</v>
      </c>
      <c r="AA20" s="49">
        <v>133.2</v>
      </c>
      <c r="AB20" s="49">
        <v>134</v>
      </c>
      <c r="AC20" s="114"/>
      <c r="AD20" s="108"/>
      <c r="AE20" s="108"/>
      <c r="AF20" s="111"/>
    </row>
    <row r="21" spans="1:32" s="113" customFormat="1" ht="15" customHeight="1">
      <c r="A21" s="31">
        <v>18</v>
      </c>
      <c r="B21" s="32" t="s">
        <v>43</v>
      </c>
      <c r="C21" s="33" t="s">
        <v>1</v>
      </c>
      <c r="D21" s="34">
        <v>100</v>
      </c>
      <c r="E21" s="34" t="s">
        <v>2</v>
      </c>
      <c r="F21" s="34">
        <v>100</v>
      </c>
      <c r="G21" s="34">
        <v>100</v>
      </c>
      <c r="H21" s="34">
        <v>100</v>
      </c>
      <c r="I21" s="34">
        <f>100*I20/I19</f>
        <v>100</v>
      </c>
      <c r="J21" s="34">
        <f aca="true" t="shared" si="5" ref="J21:R21">100*J20/J19</f>
        <v>100</v>
      </c>
      <c r="K21" s="34">
        <v>100</v>
      </c>
      <c r="L21" s="34">
        <v>100</v>
      </c>
      <c r="M21" s="34">
        <f t="shared" si="5"/>
        <v>100</v>
      </c>
      <c r="N21" s="34">
        <f t="shared" si="5"/>
        <v>100</v>
      </c>
      <c r="O21" s="34">
        <f t="shared" si="5"/>
        <v>100</v>
      </c>
      <c r="P21" s="34">
        <f t="shared" si="5"/>
        <v>100</v>
      </c>
      <c r="Q21" s="34">
        <f t="shared" si="5"/>
        <v>100</v>
      </c>
      <c r="R21" s="35">
        <f t="shared" si="5"/>
        <v>100</v>
      </c>
      <c r="S21" s="36">
        <v>100</v>
      </c>
      <c r="T21" s="37">
        <v>100</v>
      </c>
      <c r="U21" s="38">
        <v>100</v>
      </c>
      <c r="V21" s="39">
        <v>100</v>
      </c>
      <c r="W21" s="40">
        <v>100</v>
      </c>
      <c r="X21" s="40">
        <v>100</v>
      </c>
      <c r="Y21" s="40">
        <v>100</v>
      </c>
      <c r="Z21" s="40">
        <v>100</v>
      </c>
      <c r="AA21" s="40">
        <v>100</v>
      </c>
      <c r="AB21" s="40">
        <v>100</v>
      </c>
      <c r="AC21" s="114"/>
      <c r="AD21" s="115"/>
      <c r="AE21" s="115"/>
      <c r="AF21" s="111"/>
    </row>
    <row r="22" spans="1:32" ht="15" customHeight="1">
      <c r="A22" s="10">
        <v>19</v>
      </c>
      <c r="B22" s="11" t="s">
        <v>8</v>
      </c>
      <c r="C22" s="41" t="s">
        <v>4</v>
      </c>
      <c r="D22" s="42">
        <v>1683.3</v>
      </c>
      <c r="E22" s="42">
        <v>1085.1</v>
      </c>
      <c r="F22" s="42">
        <v>668.5</v>
      </c>
      <c r="G22" s="42">
        <v>672.4</v>
      </c>
      <c r="H22" s="42">
        <v>673.4</v>
      </c>
      <c r="I22" s="17">
        <v>730</v>
      </c>
      <c r="J22" s="17">
        <v>753</v>
      </c>
      <c r="K22" s="17">
        <v>713.7</v>
      </c>
      <c r="L22" s="17">
        <v>721.4</v>
      </c>
      <c r="M22" s="17">
        <v>717.6</v>
      </c>
      <c r="N22" s="17">
        <v>688.7</v>
      </c>
      <c r="O22" s="17">
        <v>639.1</v>
      </c>
      <c r="P22" s="17">
        <v>639.3</v>
      </c>
      <c r="Q22" s="17">
        <v>631.1</v>
      </c>
      <c r="R22" s="50">
        <v>593.8</v>
      </c>
      <c r="S22" s="15">
        <v>551.2</v>
      </c>
      <c r="T22" s="17">
        <v>494.2</v>
      </c>
      <c r="U22" s="16">
        <v>466</v>
      </c>
      <c r="V22" s="44">
        <v>460.6</v>
      </c>
      <c r="W22" s="18">
        <v>475.7</v>
      </c>
      <c r="X22" s="18">
        <v>507.9</v>
      </c>
      <c r="Y22" s="18">
        <v>507.7</v>
      </c>
      <c r="Z22" s="45">
        <v>500.4</v>
      </c>
      <c r="AA22" s="45">
        <v>491.7</v>
      </c>
      <c r="AB22" s="45">
        <v>446.3</v>
      </c>
      <c r="AC22" s="114"/>
      <c r="AD22" s="108"/>
      <c r="AE22" s="108"/>
      <c r="AF22" s="111"/>
    </row>
    <row r="23" spans="1:32" ht="15" customHeight="1">
      <c r="A23" s="10">
        <v>20</v>
      </c>
      <c r="B23" s="60" t="s">
        <v>6</v>
      </c>
      <c r="C23" s="22" t="s">
        <v>4</v>
      </c>
      <c r="D23" s="46">
        <v>1683.3</v>
      </c>
      <c r="E23" s="46">
        <v>1085.1</v>
      </c>
      <c r="F23" s="46">
        <v>668.5</v>
      </c>
      <c r="G23" s="46">
        <v>672.4</v>
      </c>
      <c r="H23" s="46">
        <v>673.4</v>
      </c>
      <c r="I23" s="47">
        <v>730</v>
      </c>
      <c r="J23" s="47">
        <v>753</v>
      </c>
      <c r="K23" s="46">
        <v>713.7</v>
      </c>
      <c r="L23" s="46">
        <v>721.4</v>
      </c>
      <c r="M23" s="46">
        <v>717.6</v>
      </c>
      <c r="N23" s="46">
        <v>688.7</v>
      </c>
      <c r="O23" s="47">
        <v>639.1</v>
      </c>
      <c r="P23" s="47">
        <v>639.3</v>
      </c>
      <c r="Q23" s="47">
        <v>631.1</v>
      </c>
      <c r="R23" s="25">
        <v>593.8</v>
      </c>
      <c r="S23" s="25">
        <v>551.2</v>
      </c>
      <c r="T23" s="47">
        <v>494.2</v>
      </c>
      <c r="U23" s="26">
        <v>466</v>
      </c>
      <c r="V23" s="27">
        <v>460.6</v>
      </c>
      <c r="W23" s="28">
        <v>475.7</v>
      </c>
      <c r="X23" s="28">
        <v>507.9</v>
      </c>
      <c r="Y23" s="28">
        <v>507.7</v>
      </c>
      <c r="Z23" s="28">
        <v>500.4</v>
      </c>
      <c r="AA23" s="28">
        <v>491.7</v>
      </c>
      <c r="AB23" s="28">
        <v>446.3</v>
      </c>
      <c r="AC23" s="114"/>
      <c r="AD23" s="108"/>
      <c r="AE23" s="108"/>
      <c r="AF23" s="111"/>
    </row>
    <row r="24" spans="1:32" ht="15" customHeight="1">
      <c r="A24" s="10">
        <v>21</v>
      </c>
      <c r="B24" s="60" t="s">
        <v>9</v>
      </c>
      <c r="C24" s="22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7"/>
      <c r="Q24" s="47"/>
      <c r="R24" s="52"/>
      <c r="S24" s="25"/>
      <c r="T24" s="61"/>
      <c r="U24" s="26"/>
      <c r="V24" s="27"/>
      <c r="W24" s="28"/>
      <c r="X24" s="28"/>
      <c r="Y24" s="28"/>
      <c r="Z24" s="28"/>
      <c r="AA24" s="28"/>
      <c r="AB24" s="28"/>
      <c r="AC24" s="114"/>
      <c r="AD24" s="108"/>
      <c r="AE24" s="108"/>
      <c r="AF24" s="111"/>
    </row>
    <row r="25" spans="1:32" ht="15" customHeight="1">
      <c r="A25" s="10">
        <v>22</v>
      </c>
      <c r="B25" s="60" t="s">
        <v>10</v>
      </c>
      <c r="C25" s="22" t="s">
        <v>4</v>
      </c>
      <c r="D25" s="46">
        <v>9.8</v>
      </c>
      <c r="E25" s="46" t="s">
        <v>2</v>
      </c>
      <c r="F25" s="47">
        <v>8</v>
      </c>
      <c r="G25" s="47">
        <v>14</v>
      </c>
      <c r="H25" s="46">
        <v>14.5</v>
      </c>
      <c r="I25" s="46">
        <v>10.6</v>
      </c>
      <c r="J25" s="46">
        <v>13.9</v>
      </c>
      <c r="K25" s="46">
        <v>10.2</v>
      </c>
      <c r="L25" s="46">
        <v>10.2</v>
      </c>
      <c r="M25" s="46">
        <v>10.7</v>
      </c>
      <c r="N25" s="46">
        <v>9.9</v>
      </c>
      <c r="O25" s="47">
        <v>9.6</v>
      </c>
      <c r="P25" s="47">
        <v>9.4</v>
      </c>
      <c r="Q25" s="47">
        <v>9.6</v>
      </c>
      <c r="R25" s="62">
        <v>9</v>
      </c>
      <c r="S25" s="25">
        <v>8.6</v>
      </c>
      <c r="T25" s="47">
        <v>8.9</v>
      </c>
      <c r="U25" s="26">
        <v>7.3</v>
      </c>
      <c r="V25" s="27">
        <v>7.97</v>
      </c>
      <c r="W25" s="28">
        <v>8.7</v>
      </c>
      <c r="X25" s="28">
        <v>7.6</v>
      </c>
      <c r="Y25" s="28">
        <v>6.9</v>
      </c>
      <c r="Z25" s="49">
        <v>6.5</v>
      </c>
      <c r="AA25" s="49">
        <v>6.3</v>
      </c>
      <c r="AB25" s="49">
        <v>4.4</v>
      </c>
      <c r="AC25" s="114"/>
      <c r="AD25" s="108"/>
      <c r="AE25" s="108"/>
      <c r="AF25" s="111"/>
    </row>
    <row r="26" spans="1:32" ht="28.5" customHeight="1">
      <c r="A26" s="10">
        <v>23</v>
      </c>
      <c r="B26" s="60" t="s">
        <v>11</v>
      </c>
      <c r="C26" s="22" t="s">
        <v>4</v>
      </c>
      <c r="D26" s="46" t="s">
        <v>2</v>
      </c>
      <c r="E26" s="46" t="s">
        <v>2</v>
      </c>
      <c r="F26" s="46">
        <v>279.1</v>
      </c>
      <c r="G26" s="46">
        <v>303.5</v>
      </c>
      <c r="H26" s="46">
        <v>103.9</v>
      </c>
      <c r="I26" s="46">
        <v>98.2</v>
      </c>
      <c r="J26" s="46">
        <v>89.6</v>
      </c>
      <c r="K26" s="46">
        <v>89</v>
      </c>
      <c r="L26" s="46">
        <v>71.9</v>
      </c>
      <c r="M26" s="46">
        <v>73.5</v>
      </c>
      <c r="N26" s="46">
        <v>23.3</v>
      </c>
      <c r="O26" s="47">
        <v>25.8</v>
      </c>
      <c r="P26" s="47">
        <v>47.1</v>
      </c>
      <c r="Q26" s="47">
        <v>47.7</v>
      </c>
      <c r="R26" s="25">
        <v>35.3</v>
      </c>
      <c r="S26" s="25">
        <v>18.6</v>
      </c>
      <c r="T26" s="47">
        <v>14.4</v>
      </c>
      <c r="U26" s="26">
        <v>8.6</v>
      </c>
      <c r="V26" s="27">
        <v>8.6</v>
      </c>
      <c r="W26" s="28">
        <v>14.2</v>
      </c>
      <c r="X26" s="28">
        <v>13.5</v>
      </c>
      <c r="Y26" s="49">
        <v>9</v>
      </c>
      <c r="Z26" s="49">
        <v>7.5</v>
      </c>
      <c r="AA26" s="49">
        <v>7.6</v>
      </c>
      <c r="AB26" s="49">
        <v>21.6</v>
      </c>
      <c r="AC26" s="114"/>
      <c r="AD26" s="108"/>
      <c r="AE26" s="108"/>
      <c r="AF26" s="111"/>
    </row>
    <row r="27" spans="1:32" s="113" customFormat="1" ht="15" customHeight="1">
      <c r="A27" s="31">
        <v>24</v>
      </c>
      <c r="B27" s="63" t="s">
        <v>56</v>
      </c>
      <c r="C27" s="33" t="s">
        <v>1</v>
      </c>
      <c r="D27" s="34">
        <v>100</v>
      </c>
      <c r="E27" s="34">
        <v>100</v>
      </c>
      <c r="F27" s="34">
        <v>100</v>
      </c>
      <c r="G27" s="34">
        <v>100</v>
      </c>
      <c r="H27" s="34">
        <v>100</v>
      </c>
      <c r="I27" s="34">
        <v>100</v>
      </c>
      <c r="J27" s="34">
        <v>100</v>
      </c>
      <c r="K27" s="34">
        <v>100</v>
      </c>
      <c r="L27" s="34">
        <v>100</v>
      </c>
      <c r="M27" s="34">
        <v>100</v>
      </c>
      <c r="N27" s="34">
        <v>100</v>
      </c>
      <c r="O27" s="64">
        <v>100</v>
      </c>
      <c r="P27" s="64">
        <v>100</v>
      </c>
      <c r="Q27" s="64">
        <v>100</v>
      </c>
      <c r="R27" s="65">
        <v>100</v>
      </c>
      <c r="S27" s="36">
        <v>100</v>
      </c>
      <c r="T27" s="64">
        <v>100</v>
      </c>
      <c r="U27" s="66">
        <v>100</v>
      </c>
      <c r="V27" s="39">
        <v>100</v>
      </c>
      <c r="W27" s="40">
        <v>100</v>
      </c>
      <c r="X27" s="67">
        <v>100</v>
      </c>
      <c r="Y27" s="67">
        <v>100</v>
      </c>
      <c r="Z27" s="67">
        <v>100</v>
      </c>
      <c r="AA27" s="67">
        <v>100</v>
      </c>
      <c r="AB27" s="67">
        <v>100</v>
      </c>
      <c r="AC27" s="114"/>
      <c r="AF27" s="111"/>
    </row>
    <row r="28" spans="1:32" ht="15" customHeight="1">
      <c r="A28" s="163" t="s">
        <v>12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5"/>
      <c r="AF28" s="111"/>
    </row>
    <row r="29" spans="1:33" ht="15">
      <c r="A29" s="68">
        <v>25</v>
      </c>
      <c r="B29" s="2" t="s">
        <v>14</v>
      </c>
      <c r="C29" s="3" t="s">
        <v>13</v>
      </c>
      <c r="D29" s="69" t="s">
        <v>2</v>
      </c>
      <c r="E29" s="69" t="s">
        <v>2</v>
      </c>
      <c r="F29" s="70">
        <v>4621.4</v>
      </c>
      <c r="G29" s="70">
        <v>7173.5</v>
      </c>
      <c r="H29" s="70">
        <v>4852</v>
      </c>
      <c r="I29" s="70">
        <v>7078.9</v>
      </c>
      <c r="J29" s="70">
        <v>5571.5</v>
      </c>
      <c r="K29" s="70">
        <v>2806.1</v>
      </c>
      <c r="L29" s="70">
        <v>2695.9</v>
      </c>
      <c r="M29" s="70">
        <v>2667.9</v>
      </c>
      <c r="N29" s="70">
        <v>1351.1</v>
      </c>
      <c r="O29" s="70">
        <v>766.6</v>
      </c>
      <c r="P29" s="70">
        <v>717.4</v>
      </c>
      <c r="Q29" s="70">
        <v>644.9</v>
      </c>
      <c r="R29" s="71">
        <v>542</v>
      </c>
      <c r="S29" s="72">
        <v>572.4</v>
      </c>
      <c r="T29" s="70">
        <v>699.4</v>
      </c>
      <c r="U29" s="73">
        <v>636.3</v>
      </c>
      <c r="V29" s="74">
        <v>224.5</v>
      </c>
      <c r="W29" s="75">
        <v>254.8</v>
      </c>
      <c r="X29" s="76">
        <v>241.4</v>
      </c>
      <c r="Y29" s="76">
        <v>389.9</v>
      </c>
      <c r="Z29" s="76">
        <v>369.6</v>
      </c>
      <c r="AA29" s="76">
        <v>255.6</v>
      </c>
      <c r="AB29" s="76">
        <v>213.4</v>
      </c>
      <c r="AF29" s="116"/>
      <c r="AG29" s="116"/>
    </row>
    <row r="30" spans="1:33" ht="15">
      <c r="A30" s="68">
        <v>26</v>
      </c>
      <c r="B30" s="2" t="s">
        <v>15</v>
      </c>
      <c r="C30" s="3" t="s">
        <v>13</v>
      </c>
      <c r="D30" s="69" t="s">
        <v>2</v>
      </c>
      <c r="E30" s="69" t="s">
        <v>2</v>
      </c>
      <c r="F30" s="70">
        <v>3.1</v>
      </c>
      <c r="G30" s="70">
        <v>1.5</v>
      </c>
      <c r="H30" s="70">
        <v>1.1</v>
      </c>
      <c r="I30" s="70">
        <v>0.794</v>
      </c>
      <c r="J30" s="70">
        <v>0.05</v>
      </c>
      <c r="K30" s="70">
        <v>0.042</v>
      </c>
      <c r="L30" s="70">
        <v>0.091</v>
      </c>
      <c r="M30" s="70">
        <v>0.111</v>
      </c>
      <c r="N30" s="70">
        <v>0.111</v>
      </c>
      <c r="O30" s="70">
        <v>0.447</v>
      </c>
      <c r="P30" s="70">
        <v>0.405</v>
      </c>
      <c r="Q30" s="70" t="s">
        <v>2</v>
      </c>
      <c r="R30" s="71">
        <v>1.2</v>
      </c>
      <c r="S30" s="72">
        <v>1.3</v>
      </c>
      <c r="T30" s="70">
        <v>1.2</v>
      </c>
      <c r="U30" s="73">
        <v>1.2</v>
      </c>
      <c r="V30" s="74">
        <v>1.3</v>
      </c>
      <c r="W30" s="75">
        <v>6.5</v>
      </c>
      <c r="X30" s="75">
        <v>0.9</v>
      </c>
      <c r="Y30" s="75">
        <v>0.8</v>
      </c>
      <c r="Z30" s="75">
        <v>0.8</v>
      </c>
      <c r="AA30" s="75">
        <v>0.8</v>
      </c>
      <c r="AB30" s="75">
        <v>1.4</v>
      </c>
      <c r="AF30" s="116"/>
      <c r="AG30" s="116"/>
    </row>
    <row r="31" spans="1:33" ht="15">
      <c r="A31" s="68">
        <v>27</v>
      </c>
      <c r="B31" s="77" t="s">
        <v>16</v>
      </c>
      <c r="C31" s="3" t="s">
        <v>13</v>
      </c>
      <c r="D31" s="69" t="s">
        <v>2</v>
      </c>
      <c r="E31" s="69" t="s">
        <v>2</v>
      </c>
      <c r="F31" s="70">
        <v>0.3</v>
      </c>
      <c r="G31" s="70">
        <v>3.9</v>
      </c>
      <c r="H31" s="70">
        <v>0.7</v>
      </c>
      <c r="I31" s="70">
        <v>0.551</v>
      </c>
      <c r="J31" s="70">
        <v>0.487</v>
      </c>
      <c r="K31" s="70">
        <v>0.321</v>
      </c>
      <c r="L31" s="70">
        <v>0.328</v>
      </c>
      <c r="M31" s="70">
        <v>0.318</v>
      </c>
      <c r="N31" s="70">
        <v>0.399</v>
      </c>
      <c r="O31" s="70">
        <v>0.3</v>
      </c>
      <c r="P31" s="70">
        <v>0.292</v>
      </c>
      <c r="Q31" s="70">
        <v>0.261</v>
      </c>
      <c r="R31" s="71">
        <v>0.2</v>
      </c>
      <c r="S31" s="72">
        <v>0.2</v>
      </c>
      <c r="T31" s="70">
        <v>0.2</v>
      </c>
      <c r="U31" s="73">
        <v>0.2</v>
      </c>
      <c r="V31" s="74">
        <v>0.5</v>
      </c>
      <c r="W31" s="75">
        <v>0.3</v>
      </c>
      <c r="X31" s="75">
        <v>0.2</v>
      </c>
      <c r="Y31" s="75">
        <v>0.2</v>
      </c>
      <c r="Z31" s="75">
        <v>0.2</v>
      </c>
      <c r="AA31" s="75">
        <v>0.2</v>
      </c>
      <c r="AB31" s="75">
        <v>0.26</v>
      </c>
      <c r="AF31" s="116"/>
      <c r="AG31" s="116"/>
    </row>
    <row r="32" spans="1:33" ht="15">
      <c r="A32" s="68">
        <v>28</v>
      </c>
      <c r="B32" s="77" t="s">
        <v>17</v>
      </c>
      <c r="C32" s="3" t="s">
        <v>13</v>
      </c>
      <c r="D32" s="78" t="s">
        <v>2</v>
      </c>
      <c r="E32" s="78" t="s">
        <v>2</v>
      </c>
      <c r="F32" s="70">
        <v>1941.7</v>
      </c>
      <c r="G32" s="70">
        <v>2379.1</v>
      </c>
      <c r="H32" s="70">
        <v>1756.5</v>
      </c>
      <c r="I32" s="70">
        <v>2206.5</v>
      </c>
      <c r="J32" s="70">
        <v>2307.3</v>
      </c>
      <c r="K32" s="70">
        <v>787.7</v>
      </c>
      <c r="L32" s="70">
        <v>674.1</v>
      </c>
      <c r="M32" s="70">
        <v>621.7</v>
      </c>
      <c r="N32" s="70">
        <v>325.3</v>
      </c>
      <c r="O32" s="70">
        <v>244</v>
      </c>
      <c r="P32" s="70">
        <v>473.7</v>
      </c>
      <c r="Q32" s="70">
        <v>310.4</v>
      </c>
      <c r="R32" s="71">
        <v>248.8</v>
      </c>
      <c r="S32" s="72">
        <v>165.9</v>
      </c>
      <c r="T32" s="70">
        <v>162.6</v>
      </c>
      <c r="U32" s="73">
        <v>254.5</v>
      </c>
      <c r="V32" s="74">
        <v>217.7</v>
      </c>
      <c r="W32" s="75">
        <v>33</v>
      </c>
      <c r="X32" s="75">
        <v>32.2</v>
      </c>
      <c r="Y32" s="75">
        <v>366.2</v>
      </c>
      <c r="Z32" s="75">
        <v>424.9</v>
      </c>
      <c r="AA32" s="75">
        <v>219.3</v>
      </c>
      <c r="AB32" s="75">
        <v>103</v>
      </c>
      <c r="AF32" s="116"/>
      <c r="AG32" s="116"/>
    </row>
    <row r="33" spans="1:33" ht="15">
      <c r="A33" s="68">
        <v>29</v>
      </c>
      <c r="B33" s="77" t="s">
        <v>18</v>
      </c>
      <c r="C33" s="3" t="s">
        <v>13</v>
      </c>
      <c r="D33" s="78" t="s">
        <v>2</v>
      </c>
      <c r="E33" s="78" t="s">
        <v>2</v>
      </c>
      <c r="F33" s="70">
        <v>1606.6</v>
      </c>
      <c r="G33" s="70">
        <v>1548.3</v>
      </c>
      <c r="H33" s="70">
        <v>1081.5</v>
      </c>
      <c r="I33" s="70">
        <v>1437.7</v>
      </c>
      <c r="J33" s="70">
        <v>1774.3</v>
      </c>
      <c r="K33" s="70">
        <v>1565.6</v>
      </c>
      <c r="L33" s="70">
        <v>1637.9</v>
      </c>
      <c r="M33" s="70">
        <v>1548.1</v>
      </c>
      <c r="N33" s="70">
        <v>552.1</v>
      </c>
      <c r="O33" s="70">
        <v>188.4</v>
      </c>
      <c r="P33" s="70">
        <v>172.8</v>
      </c>
      <c r="Q33" s="70">
        <v>160.8</v>
      </c>
      <c r="R33" s="71">
        <v>101.3</v>
      </c>
      <c r="S33" s="72">
        <v>121.8</v>
      </c>
      <c r="T33" s="70">
        <v>87.7</v>
      </c>
      <c r="U33" s="73">
        <v>40.5</v>
      </c>
      <c r="V33" s="74">
        <v>13.44</v>
      </c>
      <c r="W33" s="75">
        <v>8</v>
      </c>
      <c r="X33" s="75">
        <v>42</v>
      </c>
      <c r="Y33" s="75">
        <v>13.8</v>
      </c>
      <c r="Z33" s="75">
        <v>27.3</v>
      </c>
      <c r="AA33" s="75">
        <v>47.5</v>
      </c>
      <c r="AB33" s="75">
        <v>54.19</v>
      </c>
      <c r="AF33" s="116"/>
      <c r="AG33" s="116"/>
    </row>
    <row r="34" spans="1:33" ht="15">
      <c r="A34" s="68">
        <v>30</v>
      </c>
      <c r="B34" s="77" t="s">
        <v>19</v>
      </c>
      <c r="C34" s="3" t="s">
        <v>13</v>
      </c>
      <c r="D34" s="78" t="s">
        <v>2</v>
      </c>
      <c r="E34" s="78" t="s">
        <v>2</v>
      </c>
      <c r="F34" s="70">
        <v>506.4</v>
      </c>
      <c r="G34" s="70">
        <v>575.7</v>
      </c>
      <c r="H34" s="70">
        <v>640.4</v>
      </c>
      <c r="I34" s="70">
        <v>787.6</v>
      </c>
      <c r="J34" s="70">
        <v>907.6</v>
      </c>
      <c r="K34" s="70">
        <v>832.4</v>
      </c>
      <c r="L34" s="70">
        <v>920.5</v>
      </c>
      <c r="M34" s="70">
        <v>970.7</v>
      </c>
      <c r="N34" s="70">
        <v>1108.6</v>
      </c>
      <c r="O34" s="70">
        <v>1124.1</v>
      </c>
      <c r="P34" s="70">
        <v>1235.3</v>
      </c>
      <c r="Q34" s="70">
        <v>1334.2</v>
      </c>
      <c r="R34" s="71">
        <v>1688.8</v>
      </c>
      <c r="S34" s="72">
        <v>1761.4</v>
      </c>
      <c r="T34" s="70">
        <v>2075.9</v>
      </c>
      <c r="U34" s="73">
        <v>2174.1</v>
      </c>
      <c r="V34" s="74">
        <v>1941.7</v>
      </c>
      <c r="W34" s="75">
        <v>2354.9</v>
      </c>
      <c r="X34" s="75">
        <v>2339.6</v>
      </c>
      <c r="Y34" s="75">
        <v>2178.5</v>
      </c>
      <c r="Z34" s="75">
        <v>2150.8</v>
      </c>
      <c r="AA34" s="75">
        <v>2145.2</v>
      </c>
      <c r="AB34" s="75">
        <v>2247</v>
      </c>
      <c r="AF34" s="116"/>
      <c r="AG34" s="116"/>
    </row>
    <row r="35" spans="1:33" ht="15">
      <c r="A35" s="68">
        <v>31</v>
      </c>
      <c r="B35" s="77" t="s">
        <v>20</v>
      </c>
      <c r="C35" s="3" t="s">
        <v>13</v>
      </c>
      <c r="D35" s="69" t="s">
        <v>2</v>
      </c>
      <c r="E35" s="69" t="s">
        <v>2</v>
      </c>
      <c r="F35" s="70">
        <v>17.3</v>
      </c>
      <c r="G35" s="70">
        <v>2.8</v>
      </c>
      <c r="H35" s="70">
        <v>3.6</v>
      </c>
      <c r="I35" s="70">
        <v>4.4</v>
      </c>
      <c r="J35" s="70">
        <v>1.7</v>
      </c>
      <c r="K35" s="70">
        <v>3</v>
      </c>
      <c r="L35" s="70">
        <v>3.3</v>
      </c>
      <c r="M35" s="70">
        <v>2.3</v>
      </c>
      <c r="N35" s="70" t="s">
        <v>2</v>
      </c>
      <c r="O35" s="70">
        <v>16</v>
      </c>
      <c r="P35" s="70">
        <v>26.6</v>
      </c>
      <c r="Q35" s="70">
        <v>12.7</v>
      </c>
      <c r="R35" s="71">
        <v>17.1</v>
      </c>
      <c r="S35" s="72">
        <v>35.2</v>
      </c>
      <c r="T35" s="70">
        <v>23.2</v>
      </c>
      <c r="U35" s="73">
        <v>49.6</v>
      </c>
      <c r="V35" s="74">
        <v>22.8</v>
      </c>
      <c r="W35" s="75">
        <v>24.7</v>
      </c>
      <c r="X35" s="75">
        <v>28</v>
      </c>
      <c r="Y35" s="75">
        <v>57.8</v>
      </c>
      <c r="Z35" s="75">
        <v>50.3</v>
      </c>
      <c r="AA35" s="75">
        <v>30.6</v>
      </c>
      <c r="AB35" s="75">
        <v>12</v>
      </c>
      <c r="AF35" s="116"/>
      <c r="AG35" s="116"/>
    </row>
    <row r="36" spans="1:33" ht="15">
      <c r="A36" s="68">
        <v>32</v>
      </c>
      <c r="B36" s="77" t="s">
        <v>21</v>
      </c>
      <c r="C36" s="3" t="s">
        <v>13</v>
      </c>
      <c r="D36" s="69" t="s">
        <v>2</v>
      </c>
      <c r="E36" s="69" t="s">
        <v>2</v>
      </c>
      <c r="F36" s="70">
        <v>126.1</v>
      </c>
      <c r="G36" s="70">
        <v>126.6</v>
      </c>
      <c r="H36" s="70">
        <v>140.1</v>
      </c>
      <c r="I36" s="70">
        <v>149.4</v>
      </c>
      <c r="J36" s="70">
        <v>148.1</v>
      </c>
      <c r="K36" s="70">
        <v>118</v>
      </c>
      <c r="L36" s="70">
        <v>117</v>
      </c>
      <c r="M36" s="70">
        <v>69.4</v>
      </c>
      <c r="N36" s="70">
        <v>141</v>
      </c>
      <c r="O36" s="70">
        <v>75.1</v>
      </c>
      <c r="P36" s="70">
        <v>75.1</v>
      </c>
      <c r="Q36" s="70">
        <v>68.7</v>
      </c>
      <c r="R36" s="71">
        <v>69.1</v>
      </c>
      <c r="S36" s="72">
        <v>51.6</v>
      </c>
      <c r="T36" s="70">
        <v>54.9</v>
      </c>
      <c r="U36" s="73">
        <v>54.5</v>
      </c>
      <c r="V36" s="74">
        <v>56.2</v>
      </c>
      <c r="W36" s="75">
        <v>58.7</v>
      </c>
      <c r="X36" s="75">
        <v>61.2</v>
      </c>
      <c r="Y36" s="75">
        <v>61</v>
      </c>
      <c r="Z36" s="75">
        <v>50</v>
      </c>
      <c r="AA36" s="75">
        <v>41</v>
      </c>
      <c r="AB36" s="75">
        <v>39.5</v>
      </c>
      <c r="AF36" s="116"/>
      <c r="AG36" s="116"/>
    </row>
    <row r="37" spans="1:33" ht="15">
      <c r="A37" s="68">
        <v>33</v>
      </c>
      <c r="B37" s="77" t="s">
        <v>22</v>
      </c>
      <c r="C37" s="3" t="s">
        <v>13</v>
      </c>
      <c r="D37" s="69" t="s">
        <v>2</v>
      </c>
      <c r="E37" s="69" t="s">
        <v>2</v>
      </c>
      <c r="F37" s="70" t="s">
        <v>2</v>
      </c>
      <c r="G37" s="70">
        <v>420.4</v>
      </c>
      <c r="H37" s="70">
        <v>85.8</v>
      </c>
      <c r="I37" s="70">
        <v>250.6</v>
      </c>
      <c r="J37" s="70">
        <v>252.1</v>
      </c>
      <c r="K37" s="70">
        <v>748.1</v>
      </c>
      <c r="L37" s="70">
        <v>538.1</v>
      </c>
      <c r="M37" s="70">
        <v>625</v>
      </c>
      <c r="N37" s="70">
        <v>419.3</v>
      </c>
      <c r="O37" s="70">
        <v>611.3</v>
      </c>
      <c r="P37" s="70">
        <v>600.3</v>
      </c>
      <c r="Q37" s="70">
        <v>510.2</v>
      </c>
      <c r="R37" s="71">
        <v>201.1</v>
      </c>
      <c r="S37" s="72">
        <v>0.047</v>
      </c>
      <c r="T37" s="79">
        <v>0.1</v>
      </c>
      <c r="U37" s="73">
        <v>1.2</v>
      </c>
      <c r="V37" s="74">
        <v>1.2</v>
      </c>
      <c r="W37" s="75">
        <v>1.1</v>
      </c>
      <c r="X37" s="75">
        <v>1.1</v>
      </c>
      <c r="Y37" s="75">
        <v>3.3</v>
      </c>
      <c r="Z37" s="75">
        <v>1</v>
      </c>
      <c r="AA37" s="75">
        <v>1.6</v>
      </c>
      <c r="AB37" s="75">
        <v>0.7</v>
      </c>
      <c r="AF37" s="116"/>
      <c r="AG37" s="116"/>
    </row>
    <row r="38" spans="1:33" ht="15">
      <c r="A38" s="68">
        <v>34</v>
      </c>
      <c r="B38" s="77" t="s">
        <v>23</v>
      </c>
      <c r="C38" s="3" t="s">
        <v>13</v>
      </c>
      <c r="D38" s="69" t="s">
        <v>2</v>
      </c>
      <c r="E38" s="69" t="s">
        <v>2</v>
      </c>
      <c r="F38" s="70">
        <v>51.6</v>
      </c>
      <c r="G38" s="70">
        <v>59.1</v>
      </c>
      <c r="H38" s="70">
        <v>81.9</v>
      </c>
      <c r="I38" s="70">
        <v>103.2</v>
      </c>
      <c r="J38" s="70">
        <v>106.4</v>
      </c>
      <c r="K38" s="70">
        <v>88.3</v>
      </c>
      <c r="L38" s="70">
        <v>301.2</v>
      </c>
      <c r="M38" s="70">
        <v>258</v>
      </c>
      <c r="N38" s="70">
        <v>212.4</v>
      </c>
      <c r="O38" s="70">
        <v>208.8</v>
      </c>
      <c r="P38" s="70">
        <v>161.1</v>
      </c>
      <c r="Q38" s="70">
        <v>156.3</v>
      </c>
      <c r="R38" s="71">
        <v>204.6</v>
      </c>
      <c r="S38" s="72">
        <v>248.5</v>
      </c>
      <c r="T38" s="70">
        <v>686.8</v>
      </c>
      <c r="U38" s="73">
        <v>331.7</v>
      </c>
      <c r="V38" s="80">
        <v>301.309</v>
      </c>
      <c r="W38" s="75">
        <v>299.5</v>
      </c>
      <c r="X38" s="81">
        <v>363.8</v>
      </c>
      <c r="Y38" s="81">
        <v>361.4</v>
      </c>
      <c r="Z38" s="81">
        <v>320.3</v>
      </c>
      <c r="AA38" s="81">
        <v>326.6</v>
      </c>
      <c r="AB38" s="81">
        <v>276.2</v>
      </c>
      <c r="AF38" s="116"/>
      <c r="AG38" s="116"/>
    </row>
    <row r="39" spans="1:32" ht="15" customHeight="1">
      <c r="A39" s="163" t="s">
        <v>24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5"/>
      <c r="AF39" s="111"/>
    </row>
    <row r="40" spans="1:32" ht="15" customHeight="1">
      <c r="A40" s="68">
        <v>35</v>
      </c>
      <c r="B40" s="2" t="s">
        <v>25</v>
      </c>
      <c r="C40" s="3" t="s">
        <v>57</v>
      </c>
      <c r="D40" s="78" t="s">
        <v>2</v>
      </c>
      <c r="E40" s="78">
        <v>15.7</v>
      </c>
      <c r="F40" s="82">
        <v>14.9</v>
      </c>
      <c r="G40" s="82">
        <v>14.9</v>
      </c>
      <c r="H40" s="82">
        <v>14.9</v>
      </c>
      <c r="I40" s="82">
        <v>14.9</v>
      </c>
      <c r="J40" s="82">
        <v>15</v>
      </c>
      <c r="K40" s="82">
        <v>15.1</v>
      </c>
      <c r="L40" s="82">
        <v>15.3</v>
      </c>
      <c r="M40" s="82">
        <v>15.5</v>
      </c>
      <c r="N40" s="82">
        <v>15.7</v>
      </c>
      <c r="O40" s="82">
        <v>16.1</v>
      </c>
      <c r="P40" s="82">
        <v>16.3</v>
      </c>
      <c r="Q40" s="82">
        <v>16.6</v>
      </c>
      <c r="R40" s="83">
        <v>16.8</v>
      </c>
      <c r="S40" s="84">
        <v>17</v>
      </c>
      <c r="T40" s="70">
        <v>17.3</v>
      </c>
      <c r="U40" s="85">
        <v>17.5</v>
      </c>
      <c r="V40" s="74">
        <v>17.8</v>
      </c>
      <c r="W40" s="86">
        <v>18</v>
      </c>
      <c r="X40" s="87">
        <v>18.3</v>
      </c>
      <c r="Y40" s="87">
        <v>18.5</v>
      </c>
      <c r="Z40" s="87">
        <v>18.8</v>
      </c>
      <c r="AA40" s="87">
        <v>19</v>
      </c>
      <c r="AB40" s="87">
        <v>19.6</v>
      </c>
      <c r="AF40" s="111"/>
    </row>
    <row r="41" spans="1:32" ht="15" customHeight="1">
      <c r="A41" s="68">
        <v>36</v>
      </c>
      <c r="B41" s="88" t="s">
        <v>93</v>
      </c>
      <c r="C41" s="3" t="s">
        <v>26</v>
      </c>
      <c r="D41" s="89" t="s">
        <v>2</v>
      </c>
      <c r="E41" s="90">
        <f>E4/E40</f>
        <v>72.15923566878982</v>
      </c>
      <c r="F41" s="90">
        <f aca="true" t="shared" si="6" ref="F41:Y41">F4/F40</f>
        <v>72.48322147651007</v>
      </c>
      <c r="G41" s="90">
        <f t="shared" si="6"/>
        <v>81.11409395973153</v>
      </c>
      <c r="H41" s="90">
        <f t="shared" si="6"/>
        <v>75.98657718120805</v>
      </c>
      <c r="I41" s="90">
        <f t="shared" si="6"/>
        <v>92.97986577181209</v>
      </c>
      <c r="J41" s="90">
        <f t="shared" si="6"/>
        <v>99.47333333333333</v>
      </c>
      <c r="K41" s="90">
        <f t="shared" si="6"/>
        <v>96.20529801324504</v>
      </c>
      <c r="L41" s="90">
        <f t="shared" si="6"/>
        <v>89.359477124183</v>
      </c>
      <c r="M41" s="90">
        <f t="shared" si="6"/>
        <v>83.91612903225807</v>
      </c>
      <c r="N41" s="90">
        <f t="shared" si="6"/>
        <v>68.69426751592357</v>
      </c>
      <c r="O41" s="90">
        <f t="shared" si="6"/>
        <v>48.43478260869564</v>
      </c>
      <c r="P41" s="90">
        <f t="shared" si="6"/>
        <v>44.392638036809814</v>
      </c>
      <c r="Q41" s="90">
        <f t="shared" si="6"/>
        <v>46.63855421686747</v>
      </c>
      <c r="R41" s="90">
        <f t="shared" si="6"/>
        <v>45.80952380952381</v>
      </c>
      <c r="S41" s="90">
        <f t="shared" si="6"/>
        <v>42.89411764705883</v>
      </c>
      <c r="T41" s="90">
        <f t="shared" si="6"/>
        <v>42.14450867052023</v>
      </c>
      <c r="U41" s="90">
        <f t="shared" si="6"/>
        <v>40.605714285714285</v>
      </c>
      <c r="V41" s="90">
        <f t="shared" si="6"/>
        <v>43.11797752808989</v>
      </c>
      <c r="W41" s="90">
        <f t="shared" si="6"/>
        <v>43.68888888888889</v>
      </c>
      <c r="X41" s="90">
        <f t="shared" si="6"/>
        <v>45.8087431693989</v>
      </c>
      <c r="Y41" s="90">
        <f t="shared" si="6"/>
        <v>47.87567567567568</v>
      </c>
      <c r="Z41" s="90">
        <v>46.3</v>
      </c>
      <c r="AA41" s="90">
        <v>44</v>
      </c>
      <c r="AB41" s="90">
        <v>41.8</v>
      </c>
      <c r="AC41" s="117"/>
      <c r="AF41" s="111"/>
    </row>
    <row r="42" spans="1:32" ht="15" customHeight="1">
      <c r="A42" s="68">
        <v>37</v>
      </c>
      <c r="B42" s="88" t="s">
        <v>44</v>
      </c>
      <c r="C42" s="3" t="s">
        <v>26</v>
      </c>
      <c r="D42" s="89" t="s">
        <v>2</v>
      </c>
      <c r="E42" s="90">
        <f>E7/E40</f>
        <v>14.866242038216562</v>
      </c>
      <c r="F42" s="90">
        <f aca="true" t="shared" si="7" ref="F42:Y42">F7/F40</f>
        <v>10.85234899328859</v>
      </c>
      <c r="G42" s="90">
        <f t="shared" si="7"/>
        <v>11.986577181208053</v>
      </c>
      <c r="H42" s="90">
        <f t="shared" si="7"/>
        <v>11.818791946308725</v>
      </c>
      <c r="I42" s="90">
        <f t="shared" si="7"/>
        <v>12.859060402684563</v>
      </c>
      <c r="J42" s="90">
        <f t="shared" si="7"/>
        <v>13.133333333333333</v>
      </c>
      <c r="K42" s="90">
        <f t="shared" si="7"/>
        <v>13.178807947019868</v>
      </c>
      <c r="L42" s="90">
        <f t="shared" si="7"/>
        <v>13.18954248366013</v>
      </c>
      <c r="M42" s="90">
        <f t="shared" si="7"/>
        <v>13.27741935483871</v>
      </c>
      <c r="N42" s="90">
        <f t="shared" si="7"/>
        <v>13.51592356687898</v>
      </c>
      <c r="O42" s="90">
        <f t="shared" si="7"/>
        <v>12.832298136645962</v>
      </c>
      <c r="P42" s="90">
        <f t="shared" si="7"/>
        <v>13.226993865030673</v>
      </c>
      <c r="Q42" s="90">
        <f t="shared" si="7"/>
        <v>14.024096385542169</v>
      </c>
      <c r="R42" s="90">
        <f t="shared" si="7"/>
        <v>14.845238095238095</v>
      </c>
      <c r="S42" s="90">
        <f t="shared" si="7"/>
        <v>14.717647058823529</v>
      </c>
      <c r="T42" s="90">
        <f t="shared" si="7"/>
        <v>14.826589595375722</v>
      </c>
      <c r="U42" s="90">
        <f t="shared" si="7"/>
        <v>13.90857142857143</v>
      </c>
      <c r="V42" s="90">
        <f t="shared" si="7"/>
        <v>13.853932584269662</v>
      </c>
      <c r="W42" s="90">
        <f t="shared" si="7"/>
        <v>14.705555555555556</v>
      </c>
      <c r="X42" s="90">
        <f t="shared" si="7"/>
        <v>14.87431693989071</v>
      </c>
      <c r="Y42" s="90">
        <f t="shared" si="7"/>
        <v>16.967567567567567</v>
      </c>
      <c r="Z42" s="90">
        <v>16.6</v>
      </c>
      <c r="AA42" s="90">
        <v>16.9</v>
      </c>
      <c r="AB42" s="90">
        <v>15.9</v>
      </c>
      <c r="AC42" s="117"/>
      <c r="AF42" s="111"/>
    </row>
    <row r="43" spans="1:32" ht="15" customHeight="1">
      <c r="A43" s="68">
        <v>38</v>
      </c>
      <c r="B43" s="88" t="s">
        <v>45</v>
      </c>
      <c r="C43" s="3" t="s">
        <v>26</v>
      </c>
      <c r="D43" s="89" t="s">
        <v>2</v>
      </c>
      <c r="E43" s="90" t="s">
        <v>66</v>
      </c>
      <c r="F43" s="90">
        <f aca="true" t="shared" si="8" ref="F43:Y43">F10/F40</f>
        <v>2.2550335570469797</v>
      </c>
      <c r="G43" s="90">
        <f t="shared" si="8"/>
        <v>2.1006711409395975</v>
      </c>
      <c r="H43" s="90">
        <f t="shared" si="8"/>
        <v>1.3624161073825503</v>
      </c>
      <c r="I43" s="90">
        <f t="shared" si="8"/>
        <v>1.74496644295302</v>
      </c>
      <c r="J43" s="90">
        <f t="shared" si="8"/>
        <v>1.5333333333333334</v>
      </c>
      <c r="K43" s="90">
        <f t="shared" si="8"/>
        <v>2.7350993377483444</v>
      </c>
      <c r="L43" s="90">
        <f t="shared" si="8"/>
        <v>3.235294117647059</v>
      </c>
      <c r="M43" s="90">
        <f t="shared" si="8"/>
        <v>3.3870967741935485</v>
      </c>
      <c r="N43" s="90">
        <f t="shared" si="8"/>
        <v>3.2738853503184715</v>
      </c>
      <c r="O43" s="90">
        <f t="shared" si="8"/>
        <v>2.7142857142857144</v>
      </c>
      <c r="P43" s="90">
        <f t="shared" si="8"/>
        <v>3.049079754601227</v>
      </c>
      <c r="Q43" s="90">
        <f t="shared" si="8"/>
        <v>3.2168674698795177</v>
      </c>
      <c r="R43" s="90">
        <f t="shared" si="8"/>
        <v>3.4583333333333335</v>
      </c>
      <c r="S43" s="90">
        <f t="shared" si="8"/>
        <v>5.411764705882353</v>
      </c>
      <c r="T43" s="90">
        <f t="shared" si="8"/>
        <v>6.61271676300578</v>
      </c>
      <c r="U43" s="90">
        <f t="shared" si="8"/>
        <v>6.005714285714285</v>
      </c>
      <c r="V43" s="90">
        <f t="shared" si="8"/>
        <v>5.640449438202247</v>
      </c>
      <c r="W43" s="90">
        <f t="shared" si="8"/>
        <v>4.844444444444445</v>
      </c>
      <c r="X43" s="90">
        <f t="shared" si="8"/>
        <v>5.0109289617486334</v>
      </c>
      <c r="Y43" s="90">
        <f t="shared" si="8"/>
        <v>8.578378378378378</v>
      </c>
      <c r="Z43" s="90">
        <v>7.8</v>
      </c>
      <c r="AA43" s="90">
        <v>7.7</v>
      </c>
      <c r="AB43" s="90">
        <v>6.8</v>
      </c>
      <c r="AF43" s="111"/>
    </row>
    <row r="44" spans="1:32" ht="15" customHeight="1">
      <c r="A44" s="68">
        <v>39</v>
      </c>
      <c r="B44" s="88" t="s">
        <v>46</v>
      </c>
      <c r="C44" s="3" t="s">
        <v>26</v>
      </c>
      <c r="D44" s="89" t="s">
        <v>2</v>
      </c>
      <c r="E44" s="90">
        <f>E13/E40</f>
        <v>0.1337579617834395</v>
      </c>
      <c r="F44" s="90">
        <f aca="true" t="shared" si="9" ref="F44:Y44">F13/F40</f>
        <v>0.5167785234899329</v>
      </c>
      <c r="G44" s="90">
        <f t="shared" si="9"/>
        <v>0.26174496644295303</v>
      </c>
      <c r="H44" s="90">
        <f t="shared" si="9"/>
        <v>0.12080536912751678</v>
      </c>
      <c r="I44" s="90">
        <f t="shared" si="9"/>
        <v>0.1610738255033557</v>
      </c>
      <c r="J44" s="90">
        <f t="shared" si="9"/>
        <v>0.060000000000000005</v>
      </c>
      <c r="K44" s="90">
        <f t="shared" si="9"/>
        <v>0.07947019867549669</v>
      </c>
      <c r="L44" s="90">
        <f t="shared" si="9"/>
        <v>0.07189542483660132</v>
      </c>
      <c r="M44" s="90">
        <f t="shared" si="9"/>
        <v>0.10967741935483871</v>
      </c>
      <c r="N44" s="90">
        <f t="shared" si="9"/>
        <v>0.11464968152866242</v>
      </c>
      <c r="O44" s="90">
        <f t="shared" si="9"/>
        <v>0.10559006211180123</v>
      </c>
      <c r="P44" s="90">
        <f t="shared" si="9"/>
        <v>0.12883435582822086</v>
      </c>
      <c r="Q44" s="90">
        <f t="shared" si="9"/>
        <v>0.13253012048192772</v>
      </c>
      <c r="R44" s="90">
        <f t="shared" si="9"/>
        <v>0.13095238095238096</v>
      </c>
      <c r="S44" s="90">
        <f t="shared" si="9"/>
        <v>0.11764705882352941</v>
      </c>
      <c r="T44" s="90">
        <f t="shared" si="9"/>
        <v>0.12716763005780346</v>
      </c>
      <c r="U44" s="90">
        <f t="shared" si="9"/>
        <v>0.13142857142857142</v>
      </c>
      <c r="V44" s="90">
        <f t="shared" si="9"/>
        <v>0.14044943820224717</v>
      </c>
      <c r="W44" s="90">
        <f t="shared" si="9"/>
        <v>0.14444444444444446</v>
      </c>
      <c r="X44" s="90">
        <f t="shared" si="9"/>
        <v>0.13661202185792348</v>
      </c>
      <c r="Y44" s="90">
        <f t="shared" si="9"/>
        <v>0.13513513513513514</v>
      </c>
      <c r="Z44" s="90">
        <v>0.1</v>
      </c>
      <c r="AA44" s="90">
        <v>0.1</v>
      </c>
      <c r="AB44" s="90">
        <v>0.1</v>
      </c>
      <c r="AF44" s="111"/>
    </row>
    <row r="45" spans="1:32" ht="15" customHeight="1">
      <c r="A45" s="68">
        <v>40</v>
      </c>
      <c r="B45" s="88" t="s">
        <v>59</v>
      </c>
      <c r="C45" s="3" t="s">
        <v>26</v>
      </c>
      <c r="D45" s="89" t="s">
        <v>2</v>
      </c>
      <c r="E45" s="89" t="s">
        <v>2</v>
      </c>
      <c r="F45" s="90">
        <f>F16/F40</f>
        <v>26.221476510067113</v>
      </c>
      <c r="G45" s="90">
        <f aca="true" t="shared" si="10" ref="G45:W45">G16/G40</f>
        <v>25.23489932885906</v>
      </c>
      <c r="H45" s="90">
        <f t="shared" si="10"/>
        <v>25.342281879194633</v>
      </c>
      <c r="I45" s="90">
        <f t="shared" si="10"/>
        <v>26.442953020134226</v>
      </c>
      <c r="J45" s="90">
        <f t="shared" si="10"/>
        <v>27.466666666666665</v>
      </c>
      <c r="K45" s="90">
        <f t="shared" si="10"/>
        <v>27.019867549668874</v>
      </c>
      <c r="L45" s="90">
        <f t="shared" si="10"/>
        <v>27.549019607843135</v>
      </c>
      <c r="M45" s="90">
        <f t="shared" si="10"/>
        <v>28.69677419354839</v>
      </c>
      <c r="N45" s="90">
        <f t="shared" si="10"/>
        <v>26.254777070063696</v>
      </c>
      <c r="O45" s="90">
        <f t="shared" si="10"/>
        <v>26.881987577639748</v>
      </c>
      <c r="P45" s="90">
        <f t="shared" si="10"/>
        <v>24.607361963190183</v>
      </c>
      <c r="Q45" s="90">
        <f t="shared" si="10"/>
        <v>26.813253012048193</v>
      </c>
      <c r="R45" s="90">
        <f t="shared" si="10"/>
        <v>26.559523809523807</v>
      </c>
      <c r="S45" s="90">
        <f t="shared" si="10"/>
        <v>26.935294117647057</v>
      </c>
      <c r="T45" s="90">
        <f t="shared" si="10"/>
        <v>27.67630057803468</v>
      </c>
      <c r="U45" s="90">
        <f t="shared" si="10"/>
        <v>25.782857142857143</v>
      </c>
      <c r="V45" s="90">
        <f t="shared" si="10"/>
        <v>26.573033707865168</v>
      </c>
      <c r="W45" s="90">
        <f t="shared" si="10"/>
        <v>27.333333333333332</v>
      </c>
      <c r="X45" s="90">
        <f>X16/X40</f>
        <v>26.060109289617483</v>
      </c>
      <c r="Y45" s="90">
        <f>Y16/Y40</f>
        <v>26.37297297297297</v>
      </c>
      <c r="Z45" s="90">
        <v>25.9</v>
      </c>
      <c r="AA45" s="90">
        <v>24.9</v>
      </c>
      <c r="AB45" s="90">
        <v>22.8</v>
      </c>
      <c r="AF45" s="111"/>
    </row>
    <row r="46" spans="1:32" ht="15" customHeight="1">
      <c r="A46" s="68">
        <v>41</v>
      </c>
      <c r="B46" s="88" t="s">
        <v>94</v>
      </c>
      <c r="C46" s="3" t="s">
        <v>26</v>
      </c>
      <c r="D46" s="89" t="s">
        <v>2</v>
      </c>
      <c r="E46" s="89" t="s">
        <v>2</v>
      </c>
      <c r="F46" s="90">
        <f>F19/F40</f>
        <v>5.315436241610739</v>
      </c>
      <c r="G46" s="90">
        <f aca="true" t="shared" si="11" ref="G46:Y46">G19/G40</f>
        <v>6.449664429530201</v>
      </c>
      <c r="H46" s="90">
        <f t="shared" si="11"/>
        <v>8.798657718120804</v>
      </c>
      <c r="I46" s="90">
        <f t="shared" si="11"/>
        <v>8.731543624161073</v>
      </c>
      <c r="J46" s="90">
        <f t="shared" si="11"/>
        <v>7.6866666666666665</v>
      </c>
      <c r="K46" s="90">
        <f t="shared" si="11"/>
        <v>7.682119205298013</v>
      </c>
      <c r="L46" s="90">
        <f t="shared" si="11"/>
        <v>7.03921568627451</v>
      </c>
      <c r="M46" s="90">
        <f t="shared" si="11"/>
        <v>7.419354838709677</v>
      </c>
      <c r="N46" s="90">
        <f t="shared" si="11"/>
        <v>7.24203821656051</v>
      </c>
      <c r="O46" s="90">
        <f t="shared" si="11"/>
        <v>8.105590062111801</v>
      </c>
      <c r="P46" s="90">
        <f t="shared" si="11"/>
        <v>8.104294478527606</v>
      </c>
      <c r="Q46" s="90">
        <f t="shared" si="11"/>
        <v>8.289156626506022</v>
      </c>
      <c r="R46" s="90">
        <f t="shared" si="11"/>
        <v>10.148809523809524</v>
      </c>
      <c r="S46" s="90">
        <f t="shared" si="11"/>
        <v>5.652941176470588</v>
      </c>
      <c r="T46" s="90">
        <f t="shared" si="11"/>
        <v>3.583815028901734</v>
      </c>
      <c r="U46" s="90">
        <f t="shared" si="11"/>
        <v>3.7771428571428567</v>
      </c>
      <c r="V46" s="90">
        <f t="shared" si="11"/>
        <v>3.539325842696629</v>
      </c>
      <c r="W46" s="90">
        <f t="shared" si="11"/>
        <v>2.511111111111111</v>
      </c>
      <c r="X46" s="90">
        <f t="shared" si="11"/>
        <v>1.9289617486338795</v>
      </c>
      <c r="Y46" s="90">
        <f t="shared" si="11"/>
        <v>6.945945945945946</v>
      </c>
      <c r="Z46" s="90">
        <v>6.6</v>
      </c>
      <c r="AA46" s="90">
        <v>7</v>
      </c>
      <c r="AB46" s="90">
        <v>6.8</v>
      </c>
      <c r="AF46" s="111"/>
    </row>
    <row r="47" spans="1:32" ht="15" customHeight="1">
      <c r="A47" s="68">
        <v>42</v>
      </c>
      <c r="B47" s="88" t="s">
        <v>47</v>
      </c>
      <c r="C47" s="3" t="s">
        <v>26</v>
      </c>
      <c r="D47" s="89" t="s">
        <v>2</v>
      </c>
      <c r="E47" s="89" t="s">
        <v>2</v>
      </c>
      <c r="F47" s="90">
        <f>F22/F40</f>
        <v>44.86577181208054</v>
      </c>
      <c r="G47" s="90">
        <f>G22/G40</f>
        <v>45.127516778523486</v>
      </c>
      <c r="H47" s="90">
        <f aca="true" t="shared" si="12" ref="H47:Y47">H22/H40</f>
        <v>45.194630872483216</v>
      </c>
      <c r="I47" s="90">
        <f t="shared" si="12"/>
        <v>48.993288590604024</v>
      </c>
      <c r="J47" s="90">
        <f t="shared" si="12"/>
        <v>50.2</v>
      </c>
      <c r="K47" s="90">
        <f t="shared" si="12"/>
        <v>47.26490066225166</v>
      </c>
      <c r="L47" s="90">
        <f t="shared" si="12"/>
        <v>47.15032679738562</v>
      </c>
      <c r="M47" s="90">
        <f t="shared" si="12"/>
        <v>46.29677419354839</v>
      </c>
      <c r="N47" s="90">
        <f t="shared" si="12"/>
        <v>43.86624203821656</v>
      </c>
      <c r="O47" s="90">
        <f t="shared" si="12"/>
        <v>39.69565217391304</v>
      </c>
      <c r="P47" s="90">
        <f t="shared" si="12"/>
        <v>39.22085889570552</v>
      </c>
      <c r="Q47" s="90">
        <f t="shared" si="12"/>
        <v>38.01807228915663</v>
      </c>
      <c r="R47" s="90">
        <f t="shared" si="12"/>
        <v>35.34523809523809</v>
      </c>
      <c r="S47" s="90">
        <f t="shared" si="12"/>
        <v>32.42352941176471</v>
      </c>
      <c r="T47" s="90">
        <f t="shared" si="12"/>
        <v>28.566473988439306</v>
      </c>
      <c r="U47" s="90">
        <f t="shared" si="12"/>
        <v>26.62857142857143</v>
      </c>
      <c r="V47" s="90">
        <f t="shared" si="12"/>
        <v>25.876404494382022</v>
      </c>
      <c r="W47" s="90">
        <f t="shared" si="12"/>
        <v>26.427777777777777</v>
      </c>
      <c r="X47" s="90">
        <f t="shared" si="12"/>
        <v>27.754098360655735</v>
      </c>
      <c r="Y47" s="90">
        <f t="shared" si="12"/>
        <v>27.44324324324324</v>
      </c>
      <c r="Z47" s="90">
        <v>26.7</v>
      </c>
      <c r="AA47" s="90">
        <v>25.9</v>
      </c>
      <c r="AB47" s="90">
        <v>22.7</v>
      </c>
      <c r="AF47" s="111"/>
    </row>
    <row r="48" spans="1:28" ht="15" customHeight="1">
      <c r="A48" s="163" t="s">
        <v>27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5"/>
    </row>
    <row r="49" spans="1:30" ht="15" customHeight="1">
      <c r="A49" s="68">
        <v>43</v>
      </c>
      <c r="B49" s="2" t="s">
        <v>28</v>
      </c>
      <c r="C49" s="3" t="s">
        <v>95</v>
      </c>
      <c r="D49" s="82">
        <v>2724.902</v>
      </c>
      <c r="E49" s="82">
        <v>2724.902</v>
      </c>
      <c r="F49" s="82">
        <v>2724.902</v>
      </c>
      <c r="G49" s="82">
        <v>2724.902</v>
      </c>
      <c r="H49" s="82">
        <v>2724.902</v>
      </c>
      <c r="I49" s="82">
        <v>2724.902</v>
      </c>
      <c r="J49" s="82">
        <v>2724.902</v>
      </c>
      <c r="K49" s="82">
        <v>2724.902</v>
      </c>
      <c r="L49" s="82">
        <v>2724.902</v>
      </c>
      <c r="M49" s="82">
        <v>2724.902</v>
      </c>
      <c r="N49" s="82">
        <v>2724.902</v>
      </c>
      <c r="O49" s="82">
        <v>2724.902</v>
      </c>
      <c r="P49" s="82">
        <v>2724.902</v>
      </c>
      <c r="Q49" s="82">
        <v>2724.902</v>
      </c>
      <c r="R49" s="91">
        <v>2724.902</v>
      </c>
      <c r="S49" s="91">
        <v>2724.902</v>
      </c>
      <c r="T49" s="69">
        <v>2724.9</v>
      </c>
      <c r="U49" s="92">
        <v>2724.9</v>
      </c>
      <c r="V49" s="80">
        <v>2724.9</v>
      </c>
      <c r="W49" s="80">
        <v>2724.9</v>
      </c>
      <c r="X49" s="93">
        <v>2724.9</v>
      </c>
      <c r="Y49" s="93">
        <v>2724.9</v>
      </c>
      <c r="Z49" s="93">
        <v>2724.9</v>
      </c>
      <c r="AA49" s="93">
        <v>2724.9</v>
      </c>
      <c r="AB49" s="93">
        <v>2724.9</v>
      </c>
      <c r="AD49" s="118"/>
    </row>
    <row r="50" spans="1:30" ht="15" customHeight="1">
      <c r="A50" s="68">
        <v>44</v>
      </c>
      <c r="B50" s="88" t="s">
        <v>96</v>
      </c>
      <c r="C50" s="3" t="s">
        <v>97</v>
      </c>
      <c r="D50" s="90">
        <f aca="true" t="shared" si="13" ref="D50:Y50">D4/D49</f>
        <v>0.5444232489828992</v>
      </c>
      <c r="E50" s="90">
        <f t="shared" si="13"/>
        <v>0.4157580712994449</v>
      </c>
      <c r="F50" s="90">
        <f t="shared" si="13"/>
        <v>0.3963445290876516</v>
      </c>
      <c r="G50" s="90">
        <f t="shared" si="13"/>
        <v>0.44353888690308857</v>
      </c>
      <c r="H50" s="90">
        <f t="shared" si="13"/>
        <v>0.41550118132688807</v>
      </c>
      <c r="I50" s="90">
        <f t="shared" si="13"/>
        <v>0.5084219542574375</v>
      </c>
      <c r="J50" s="90">
        <f t="shared" si="13"/>
        <v>0.5475793257885971</v>
      </c>
      <c r="K50" s="90">
        <f t="shared" si="13"/>
        <v>0.5331200901903995</v>
      </c>
      <c r="L50" s="90">
        <f t="shared" si="13"/>
        <v>0.5017428149709604</v>
      </c>
      <c r="M50" s="90">
        <f t="shared" si="13"/>
        <v>0.47733826757806336</v>
      </c>
      <c r="N50" s="90">
        <f t="shared" si="13"/>
        <v>0.39579405057502987</v>
      </c>
      <c r="O50" s="90">
        <f t="shared" si="13"/>
        <v>0.28617542942828766</v>
      </c>
      <c r="P50" s="90">
        <f t="shared" si="13"/>
        <v>0.2655508344887266</v>
      </c>
      <c r="Q50" s="90">
        <f t="shared" si="13"/>
        <v>0.2841203096478332</v>
      </c>
      <c r="R50" s="90">
        <f t="shared" si="13"/>
        <v>0.28243217554245986</v>
      </c>
      <c r="S50" s="90">
        <f t="shared" si="13"/>
        <v>0.26760595426918105</v>
      </c>
      <c r="T50" s="90">
        <f t="shared" si="13"/>
        <v>0.26756945208998495</v>
      </c>
      <c r="U50" s="90">
        <f t="shared" si="13"/>
        <v>0.2607802121178759</v>
      </c>
      <c r="V50" s="90">
        <f t="shared" si="13"/>
        <v>0.28166171235641674</v>
      </c>
      <c r="W50" s="90">
        <f t="shared" si="13"/>
        <v>0.2885977467063011</v>
      </c>
      <c r="X50" s="90">
        <f t="shared" si="13"/>
        <v>0.30764431722265034</v>
      </c>
      <c r="Y50" s="90">
        <f t="shared" si="13"/>
        <v>0.32503945098902715</v>
      </c>
      <c r="Z50" s="90">
        <v>0.3</v>
      </c>
      <c r="AA50" s="90">
        <v>0.3</v>
      </c>
      <c r="AB50" s="90">
        <v>0.3</v>
      </c>
      <c r="AC50" s="117"/>
      <c r="AD50" s="118"/>
    </row>
    <row r="51" spans="1:30" ht="15" customHeight="1">
      <c r="A51" s="68">
        <v>45</v>
      </c>
      <c r="B51" s="88" t="s">
        <v>48</v>
      </c>
      <c r="C51" s="3" t="s">
        <v>29</v>
      </c>
      <c r="D51" s="90">
        <f>D7/D49</f>
        <v>0.12114197134429056</v>
      </c>
      <c r="E51" s="90">
        <f aca="true" t="shared" si="14" ref="E51:Y51">E7/E49</f>
        <v>0.08565445656394248</v>
      </c>
      <c r="F51" s="90">
        <f t="shared" si="14"/>
        <v>0.059341583660623386</v>
      </c>
      <c r="G51" s="90">
        <f t="shared" si="14"/>
        <v>0.06554364156949498</v>
      </c>
      <c r="H51" s="90">
        <f t="shared" si="14"/>
        <v>0.06462617738179208</v>
      </c>
      <c r="I51" s="90">
        <f t="shared" si="14"/>
        <v>0.07031445534555004</v>
      </c>
      <c r="J51" s="90">
        <f t="shared" si="14"/>
        <v>0.0722961779909883</v>
      </c>
      <c r="K51" s="90">
        <f t="shared" si="14"/>
        <v>0.07303014934115061</v>
      </c>
      <c r="L51" s="90">
        <f t="shared" si="14"/>
        <v>0.07405770923137786</v>
      </c>
      <c r="M51" s="90">
        <f t="shared" si="14"/>
        <v>0.0755256519317025</v>
      </c>
      <c r="N51" s="90">
        <f t="shared" si="14"/>
        <v>0.07787436025222191</v>
      </c>
      <c r="O51" s="90">
        <f t="shared" si="14"/>
        <v>0.07581924047176743</v>
      </c>
      <c r="P51" s="90">
        <f t="shared" si="14"/>
        <v>0.07912211154749785</v>
      </c>
      <c r="Q51" s="90">
        <f t="shared" si="14"/>
        <v>0.0854342651588938</v>
      </c>
      <c r="R51" s="90">
        <f t="shared" si="14"/>
        <v>0.09152622736524102</v>
      </c>
      <c r="S51" s="90">
        <f t="shared" si="14"/>
        <v>0.09181981590530594</v>
      </c>
      <c r="T51" s="90">
        <f t="shared" si="14"/>
        <v>0.09413189474843113</v>
      </c>
      <c r="U51" s="90">
        <f t="shared" si="14"/>
        <v>0.08932437887628904</v>
      </c>
      <c r="V51" s="90">
        <f t="shared" si="14"/>
        <v>0.09049873389849168</v>
      </c>
      <c r="W51" s="90">
        <f t="shared" si="14"/>
        <v>0.09714117949282541</v>
      </c>
      <c r="X51" s="90">
        <f t="shared" si="14"/>
        <v>0.09989357407611288</v>
      </c>
      <c r="Y51" s="90">
        <f t="shared" si="14"/>
        <v>0.11519688795919115</v>
      </c>
      <c r="Z51" s="90">
        <v>0.1</v>
      </c>
      <c r="AA51" s="90">
        <v>0.1</v>
      </c>
      <c r="AB51" s="90">
        <v>0.1</v>
      </c>
      <c r="AD51" s="118"/>
    </row>
    <row r="52" spans="1:30" ht="15" customHeight="1">
      <c r="A52" s="68">
        <v>46</v>
      </c>
      <c r="B52" s="88" t="s">
        <v>49</v>
      </c>
      <c r="C52" s="3" t="s">
        <v>29</v>
      </c>
      <c r="D52" s="94">
        <f>D10/D49</f>
        <v>0.06169029198114281</v>
      </c>
      <c r="E52" s="94" t="s">
        <v>66</v>
      </c>
      <c r="F52" s="94">
        <f aca="true" t="shared" si="15" ref="F52:Y52">F10/F49</f>
        <v>0.012330718682726938</v>
      </c>
      <c r="G52" s="94">
        <f t="shared" si="15"/>
        <v>0.011486651630040274</v>
      </c>
      <c r="H52" s="94">
        <f t="shared" si="15"/>
        <v>0.007449809204147525</v>
      </c>
      <c r="I52" s="94">
        <f t="shared" si="15"/>
        <v>0.00954162755211013</v>
      </c>
      <c r="J52" s="94">
        <f t="shared" si="15"/>
        <v>0.008440670526866654</v>
      </c>
      <c r="K52" s="94">
        <f t="shared" si="15"/>
        <v>0.015156508380851861</v>
      </c>
      <c r="L52" s="94">
        <f t="shared" si="15"/>
        <v>0.018165790916517363</v>
      </c>
      <c r="M52" s="94">
        <f t="shared" si="15"/>
        <v>0.01926674794176084</v>
      </c>
      <c r="N52" s="94">
        <f t="shared" si="15"/>
        <v>0.018863063699171567</v>
      </c>
      <c r="O52" s="94">
        <f t="shared" si="15"/>
        <v>0.016037274001046643</v>
      </c>
      <c r="P52" s="94">
        <f t="shared" si="15"/>
        <v>0.018239188051533597</v>
      </c>
      <c r="Q52" s="94">
        <f t="shared" si="15"/>
        <v>0.019597035049333883</v>
      </c>
      <c r="R52" s="94">
        <f t="shared" si="15"/>
        <v>0.02132186772221533</v>
      </c>
      <c r="S52" s="94">
        <f t="shared" si="15"/>
        <v>0.033762682107466614</v>
      </c>
      <c r="T52" s="94">
        <f t="shared" si="15"/>
        <v>0.041983192043744726</v>
      </c>
      <c r="U52" s="94">
        <f t="shared" si="15"/>
        <v>0.03857022276046827</v>
      </c>
      <c r="V52" s="94">
        <f t="shared" si="15"/>
        <v>0.036845388821608135</v>
      </c>
      <c r="W52" s="94">
        <f t="shared" si="15"/>
        <v>0.0320011743550222</v>
      </c>
      <c r="X52" s="94">
        <f t="shared" si="15"/>
        <v>0.03365261110499468</v>
      </c>
      <c r="Y52" s="94">
        <f t="shared" si="15"/>
        <v>0.05824066938236265</v>
      </c>
      <c r="Z52" s="94">
        <v>0.05</v>
      </c>
      <c r="AA52" s="94">
        <v>0.05</v>
      </c>
      <c r="AB52" s="94">
        <v>0.05</v>
      </c>
      <c r="AD52" s="118"/>
    </row>
    <row r="53" spans="1:30" ht="15" customHeight="1">
      <c r="A53" s="68">
        <v>47</v>
      </c>
      <c r="B53" s="88" t="s">
        <v>50</v>
      </c>
      <c r="C53" s="3" t="s">
        <v>29</v>
      </c>
      <c r="D53" s="95">
        <f aca="true" t="shared" si="16" ref="D53:Y53">D13/D49</f>
        <v>0.001357846997800288</v>
      </c>
      <c r="E53" s="95">
        <f t="shared" si="16"/>
        <v>0.0007706699176704337</v>
      </c>
      <c r="F53" s="95">
        <f t="shared" si="16"/>
        <v>0.0028257896981249233</v>
      </c>
      <c r="G53" s="95">
        <f t="shared" si="16"/>
        <v>0.0014312441328165196</v>
      </c>
      <c r="H53" s="95">
        <f t="shared" si="16"/>
        <v>0.000660574215146086</v>
      </c>
      <c r="I53" s="95">
        <f t="shared" si="16"/>
        <v>0.0008807656201947813</v>
      </c>
      <c r="J53" s="95">
        <f t="shared" si="16"/>
        <v>0.000330287107573043</v>
      </c>
      <c r="K53" s="95">
        <f t="shared" si="16"/>
        <v>0.00044038281009739066</v>
      </c>
      <c r="L53" s="95">
        <f t="shared" si="16"/>
        <v>0.0004036842425892748</v>
      </c>
      <c r="M53" s="95">
        <f t="shared" si="16"/>
        <v>0.00062387564763797</v>
      </c>
      <c r="N53" s="95">
        <f t="shared" si="16"/>
        <v>0.000660574215146086</v>
      </c>
      <c r="O53" s="95">
        <f t="shared" si="16"/>
        <v>0.00062387564763797</v>
      </c>
      <c r="P53" s="95">
        <f t="shared" si="16"/>
        <v>0.0007706699176704337</v>
      </c>
      <c r="Q53" s="95">
        <f t="shared" si="16"/>
        <v>0.0008073684851785496</v>
      </c>
      <c r="R53" s="95">
        <f t="shared" si="16"/>
        <v>0.0008073684851785496</v>
      </c>
      <c r="S53" s="95">
        <f t="shared" si="16"/>
        <v>0.0007339713501623178</v>
      </c>
      <c r="T53" s="95">
        <f t="shared" si="16"/>
        <v>0.0008073690777643216</v>
      </c>
      <c r="U53" s="95">
        <f t="shared" si="16"/>
        <v>0.0008440676722081544</v>
      </c>
      <c r="V53" s="95">
        <f t="shared" si="16"/>
        <v>0.00091746486109582</v>
      </c>
      <c r="W53" s="95">
        <f t="shared" si="16"/>
        <v>0.0009541634555396528</v>
      </c>
      <c r="X53" s="95">
        <f t="shared" si="16"/>
        <v>0.00091746486109582</v>
      </c>
      <c r="Y53" s="95">
        <f t="shared" si="16"/>
        <v>0.00091746486109582</v>
      </c>
      <c r="Z53" s="95">
        <v>0.001</v>
      </c>
      <c r="AA53" s="95">
        <v>0.001</v>
      </c>
      <c r="AB53" s="95">
        <v>0.001</v>
      </c>
      <c r="AD53" s="118"/>
    </row>
    <row r="54" spans="1:30" ht="15" customHeight="1">
      <c r="A54" s="68">
        <v>48</v>
      </c>
      <c r="B54" s="88" t="s">
        <v>60</v>
      </c>
      <c r="C54" s="3" t="s">
        <v>29</v>
      </c>
      <c r="D54" s="90">
        <f aca="true" t="shared" si="17" ref="D54:Y54">D16/D49</f>
        <v>0.30874504844577894</v>
      </c>
      <c r="E54" s="90">
        <f t="shared" si="17"/>
        <v>0.16367561108619685</v>
      </c>
      <c r="F54" s="90">
        <f t="shared" si="17"/>
        <v>0.14338130325420878</v>
      </c>
      <c r="G54" s="90">
        <f t="shared" si="17"/>
        <v>0.13798661383051575</v>
      </c>
      <c r="H54" s="90">
        <f t="shared" si="17"/>
        <v>0.1385737909106456</v>
      </c>
      <c r="I54" s="90">
        <f t="shared" si="17"/>
        <v>0.1445923559819766</v>
      </c>
      <c r="J54" s="90">
        <f t="shared" si="17"/>
        <v>0.15119809813343746</v>
      </c>
      <c r="K54" s="90">
        <f t="shared" si="17"/>
        <v>0.14973015543311283</v>
      </c>
      <c r="L54" s="90">
        <f t="shared" si="17"/>
        <v>0.15468446204670847</v>
      </c>
      <c r="M54" s="90">
        <f t="shared" si="17"/>
        <v>0.16323522827609946</v>
      </c>
      <c r="N54" s="90">
        <f t="shared" si="17"/>
        <v>0.15127149526845368</v>
      </c>
      <c r="O54" s="90">
        <f t="shared" si="17"/>
        <v>0.15883140017512556</v>
      </c>
      <c r="P54" s="90">
        <f t="shared" si="17"/>
        <v>0.14719795427505283</v>
      </c>
      <c r="Q54" s="90">
        <f t="shared" si="17"/>
        <v>0.16334532397862384</v>
      </c>
      <c r="R54" s="90">
        <f t="shared" si="17"/>
        <v>0.16374900822121308</v>
      </c>
      <c r="S54" s="90">
        <f t="shared" si="17"/>
        <v>0.16804274061966265</v>
      </c>
      <c r="T54" s="90">
        <f t="shared" si="17"/>
        <v>0.17571287019707146</v>
      </c>
      <c r="U54" s="90">
        <f t="shared" si="17"/>
        <v>0.16558405813057359</v>
      </c>
      <c r="V54" s="90">
        <f t="shared" si="17"/>
        <v>0.17358435171932915</v>
      </c>
      <c r="W54" s="90">
        <f t="shared" si="17"/>
        <v>0.18055708466365739</v>
      </c>
      <c r="X54" s="90">
        <f t="shared" si="17"/>
        <v>0.17501559690263863</v>
      </c>
      <c r="Y54" s="90">
        <f t="shared" si="17"/>
        <v>0.17905244229146022</v>
      </c>
      <c r="Z54" s="90">
        <v>0.2</v>
      </c>
      <c r="AA54" s="90">
        <v>0.2</v>
      </c>
      <c r="AB54" s="90">
        <v>0</v>
      </c>
      <c r="AD54" s="118"/>
    </row>
    <row r="55" spans="1:30" ht="15" customHeight="1">
      <c r="A55" s="68">
        <v>49</v>
      </c>
      <c r="B55" s="88" t="s">
        <v>98</v>
      </c>
      <c r="C55" s="3" t="s">
        <v>29</v>
      </c>
      <c r="D55" s="95">
        <f>D19/D49</f>
        <v>0.05134129594385413</v>
      </c>
      <c r="E55" s="95" t="s">
        <v>66</v>
      </c>
      <c r="F55" s="95">
        <f aca="true" t="shared" si="18" ref="F55:Y55">F19/F49</f>
        <v>0.029065265466427785</v>
      </c>
      <c r="G55" s="95">
        <f t="shared" si="18"/>
        <v>0.035267323375299364</v>
      </c>
      <c r="H55" s="95">
        <f t="shared" si="18"/>
        <v>0.048111822003139924</v>
      </c>
      <c r="I55" s="95">
        <f t="shared" si="18"/>
        <v>0.047744836328058766</v>
      </c>
      <c r="J55" s="95">
        <f t="shared" si="18"/>
        <v>0.042313448336857615</v>
      </c>
      <c r="K55" s="95">
        <f t="shared" si="18"/>
        <v>0.04257033830941443</v>
      </c>
      <c r="L55" s="95">
        <f t="shared" si="18"/>
        <v>0.03952435720624081</v>
      </c>
      <c r="M55" s="95">
        <f t="shared" si="18"/>
        <v>0.04220335263433327</v>
      </c>
      <c r="N55" s="95">
        <f t="shared" si="18"/>
        <v>0.041726271256727766</v>
      </c>
      <c r="O55" s="95">
        <f t="shared" si="18"/>
        <v>0.047891630598091234</v>
      </c>
      <c r="P55" s="95">
        <f t="shared" si="18"/>
        <v>0.04847880767822108</v>
      </c>
      <c r="Q55" s="95">
        <f t="shared" si="18"/>
        <v>0.05049722889116746</v>
      </c>
      <c r="R55" s="95">
        <f t="shared" si="18"/>
        <v>0.06257105760133759</v>
      </c>
      <c r="S55" s="95">
        <f t="shared" si="18"/>
        <v>0.035267323375299364</v>
      </c>
      <c r="T55" s="95">
        <f t="shared" si="18"/>
        <v>0.022753128555176336</v>
      </c>
      <c r="U55" s="95">
        <f t="shared" si="18"/>
        <v>0.024257770927373478</v>
      </c>
      <c r="V55" s="95">
        <f t="shared" si="18"/>
        <v>0.023120114499614663</v>
      </c>
      <c r="W55" s="95">
        <f t="shared" si="18"/>
        <v>0.016587764688612425</v>
      </c>
      <c r="X55" s="95">
        <f t="shared" si="18"/>
        <v>0.012954603838672977</v>
      </c>
      <c r="Y55" s="95">
        <f t="shared" si="18"/>
        <v>0.047157693860325145</v>
      </c>
      <c r="Z55" s="95">
        <v>0.045</v>
      </c>
      <c r="AA55" s="95">
        <v>0.048</v>
      </c>
      <c r="AB55" s="95">
        <v>0.0049</v>
      </c>
      <c r="AD55" s="118"/>
    </row>
    <row r="56" spans="1:30" ht="15" customHeight="1">
      <c r="A56" s="68">
        <v>50</v>
      </c>
      <c r="B56" s="88" t="s">
        <v>51</v>
      </c>
      <c r="C56" s="3" t="s">
        <v>29</v>
      </c>
      <c r="D56" s="95">
        <f aca="true" t="shared" si="19" ref="D56:Y56">D22/D49</f>
        <v>0.6177469868641147</v>
      </c>
      <c r="E56" s="95">
        <f t="shared" si="19"/>
        <v>0.3982161560305655</v>
      </c>
      <c r="F56" s="95">
        <f t="shared" si="19"/>
        <v>0.2453299237917547</v>
      </c>
      <c r="G56" s="95">
        <f t="shared" si="19"/>
        <v>0.24676116792457123</v>
      </c>
      <c r="H56" s="95">
        <f t="shared" si="19"/>
        <v>0.24712815359965237</v>
      </c>
      <c r="I56" s="95">
        <f t="shared" si="19"/>
        <v>0.267899542809246</v>
      </c>
      <c r="J56" s="95">
        <f t="shared" si="19"/>
        <v>0.27634021333611264</v>
      </c>
      <c r="K56" s="95">
        <f t="shared" si="19"/>
        <v>0.2619176763054231</v>
      </c>
      <c r="L56" s="95">
        <f t="shared" si="19"/>
        <v>0.264743466003548</v>
      </c>
      <c r="M56" s="95">
        <f t="shared" si="19"/>
        <v>0.2633489204382396</v>
      </c>
      <c r="N56" s="95">
        <f t="shared" si="19"/>
        <v>0.25274303442839413</v>
      </c>
      <c r="O56" s="95">
        <f t="shared" si="19"/>
        <v>0.23454054494436866</v>
      </c>
      <c r="P56" s="95">
        <f t="shared" si="19"/>
        <v>0.23461394207938485</v>
      </c>
      <c r="Q56" s="95">
        <f t="shared" si="19"/>
        <v>0.23160465954371937</v>
      </c>
      <c r="R56" s="95">
        <f t="shared" si="19"/>
        <v>0.21791609386319213</v>
      </c>
      <c r="S56" s="95">
        <f t="shared" si="19"/>
        <v>0.20228250410473478</v>
      </c>
      <c r="T56" s="95">
        <f t="shared" si="19"/>
        <v>0.18136445374142168</v>
      </c>
      <c r="U56" s="95">
        <f t="shared" si="19"/>
        <v>0.17101545010826086</v>
      </c>
      <c r="V56" s="95">
        <f t="shared" si="19"/>
        <v>0.1690337260082939</v>
      </c>
      <c r="W56" s="95">
        <f t="shared" si="19"/>
        <v>0.17457521376931262</v>
      </c>
      <c r="X56" s="95">
        <f t="shared" si="19"/>
        <v>0.18639216118022678</v>
      </c>
      <c r="Y56" s="95">
        <f t="shared" si="19"/>
        <v>0.18631876399133912</v>
      </c>
      <c r="Z56" s="95">
        <v>0.184</v>
      </c>
      <c r="AA56" s="95">
        <v>0.18</v>
      </c>
      <c r="AB56" s="95">
        <v>0.163</v>
      </c>
      <c r="AC56" s="119"/>
      <c r="AD56" s="118"/>
    </row>
    <row r="57" spans="1:28" ht="15" customHeight="1">
      <c r="A57" s="163" t="s">
        <v>30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9"/>
      <c r="Y57" s="9"/>
      <c r="Z57" s="9"/>
      <c r="AA57" s="9"/>
      <c r="AB57" s="9"/>
    </row>
    <row r="58" spans="1:30" ht="29.25" customHeight="1">
      <c r="A58" s="68">
        <v>51</v>
      </c>
      <c r="B58" s="96" t="s">
        <v>67</v>
      </c>
      <c r="C58" s="97" t="s">
        <v>31</v>
      </c>
      <c r="D58" s="98">
        <f>220299761047.029/1000000000</f>
        <v>220.299761047029</v>
      </c>
      <c r="E58" s="98">
        <f>135267659022.886/1000000000</f>
        <v>135.267659022886</v>
      </c>
      <c r="F58" s="99">
        <v>152.940596557466</v>
      </c>
      <c r="G58" s="99">
        <v>173.587577090332</v>
      </c>
      <c r="H58" s="99">
        <v>190.599159644505</v>
      </c>
      <c r="I58" s="99">
        <v>208.324881492087</v>
      </c>
      <c r="J58" s="99">
        <v>228.324070118178</v>
      </c>
      <c r="K58" s="99">
        <v>250.47150491787602</v>
      </c>
      <c r="L58" s="99">
        <v>277.271955944089</v>
      </c>
      <c r="M58" s="99">
        <v>301.949160023096</v>
      </c>
      <c r="N58" s="99">
        <v>311.913482304495</v>
      </c>
      <c r="O58" s="99">
        <v>315.656444090368</v>
      </c>
      <c r="P58" s="99">
        <v>338.699364509476</v>
      </c>
      <c r="Q58" s="99">
        <v>363.76311748549404</v>
      </c>
      <c r="R58" s="100">
        <v>381.223747124771</v>
      </c>
      <c r="S58" s="101">
        <v>404.097171949419</v>
      </c>
      <c r="T58" s="101">
        <v>421.06925317384196</v>
      </c>
      <c r="U58" s="101">
        <v>426.12208421095204</v>
      </c>
      <c r="V58" s="58">
        <v>430.809427136853</v>
      </c>
      <c r="W58" s="58">
        <v>448.472613650923</v>
      </c>
      <c r="X58" s="102">
        <v>466.859990810033</v>
      </c>
      <c r="Y58" s="102">
        <v>487.86869039688</v>
      </c>
      <c r="Z58" s="102">
        <v>475.2</v>
      </c>
      <c r="AA58" s="102">
        <v>494.6989</v>
      </c>
      <c r="AB58" s="102">
        <v>512</v>
      </c>
      <c r="AC58" s="117"/>
      <c r="AD58" s="120"/>
    </row>
    <row r="59" spans="1:29" ht="29.25" customHeight="1">
      <c r="A59" s="68">
        <v>52</v>
      </c>
      <c r="B59" s="103" t="s">
        <v>99</v>
      </c>
      <c r="C59" s="3" t="s">
        <v>32</v>
      </c>
      <c r="D59" s="104">
        <f aca="true" t="shared" si="20" ref="D59:Y59">D4/D58</f>
        <v>6.734006396326986</v>
      </c>
      <c r="E59" s="104">
        <f t="shared" si="20"/>
        <v>8.37524659023133</v>
      </c>
      <c r="F59" s="104">
        <f t="shared" si="20"/>
        <v>7.06156523715533</v>
      </c>
      <c r="G59" s="104">
        <f t="shared" si="20"/>
        <v>6.962479805631858</v>
      </c>
      <c r="H59" s="104">
        <f t="shared" si="20"/>
        <v>5.940215067640995</v>
      </c>
      <c r="I59" s="104">
        <f t="shared" si="20"/>
        <v>6.6501897904721625</v>
      </c>
      <c r="J59" s="104">
        <f t="shared" si="20"/>
        <v>6.535009643213287</v>
      </c>
      <c r="K59" s="104">
        <f t="shared" si="20"/>
        <v>5.799861347406795</v>
      </c>
      <c r="L59" s="104">
        <f t="shared" si="20"/>
        <v>4.930898962878495</v>
      </c>
      <c r="M59" s="104">
        <f t="shared" si="20"/>
        <v>4.30767881553474</v>
      </c>
      <c r="N59" s="104">
        <f t="shared" si="20"/>
        <v>3.4576895876118328</v>
      </c>
      <c r="O59" s="104">
        <f t="shared" si="20"/>
        <v>2.470407351407514</v>
      </c>
      <c r="P59" s="104">
        <f t="shared" si="20"/>
        <v>2.1364079057188645</v>
      </c>
      <c r="Q59" s="104">
        <f t="shared" si="20"/>
        <v>2.1283081290693886</v>
      </c>
      <c r="R59" s="104">
        <f t="shared" si="20"/>
        <v>2.018761962769641</v>
      </c>
      <c r="S59" s="104">
        <f t="shared" si="20"/>
        <v>1.8045164643994942</v>
      </c>
      <c r="T59" s="104">
        <f t="shared" si="20"/>
        <v>1.7315441450648619</v>
      </c>
      <c r="U59" s="104">
        <f t="shared" si="20"/>
        <v>1.6675972129344439</v>
      </c>
      <c r="V59" s="104">
        <f t="shared" si="20"/>
        <v>1.7815301886515873</v>
      </c>
      <c r="W59" s="104">
        <f t="shared" si="20"/>
        <v>1.7535072957924451</v>
      </c>
      <c r="X59" s="104">
        <f t="shared" si="20"/>
        <v>1.7956132812869527</v>
      </c>
      <c r="Y59" s="104">
        <f t="shared" si="20"/>
        <v>1.81544751166443</v>
      </c>
      <c r="Z59" s="104">
        <v>1.8</v>
      </c>
      <c r="AA59" s="104">
        <v>1.7</v>
      </c>
      <c r="AB59" s="104">
        <v>1.6</v>
      </c>
      <c r="AC59" s="117"/>
    </row>
    <row r="60" spans="1:29" ht="28.5" customHeight="1">
      <c r="A60" s="68">
        <v>53</v>
      </c>
      <c r="B60" s="103" t="s">
        <v>52</v>
      </c>
      <c r="C60" s="3" t="s">
        <v>33</v>
      </c>
      <c r="D60" s="104">
        <f aca="true" t="shared" si="21" ref="D60:Y60">D7/D58</f>
        <v>1.4984128826609628</v>
      </c>
      <c r="E60" s="104">
        <f t="shared" si="21"/>
        <v>1.7254678737399525</v>
      </c>
      <c r="F60" s="104">
        <f t="shared" si="21"/>
        <v>1.0572732396740896</v>
      </c>
      <c r="G60" s="104">
        <f t="shared" si="21"/>
        <v>1.0288754702017624</v>
      </c>
      <c r="H60" s="104">
        <f t="shared" si="21"/>
        <v>0.9239285227093968</v>
      </c>
      <c r="I60" s="104">
        <f t="shared" si="21"/>
        <v>0.9197173118626145</v>
      </c>
      <c r="J60" s="104">
        <f t="shared" si="21"/>
        <v>0.8628087257643707</v>
      </c>
      <c r="K60" s="104">
        <f t="shared" si="21"/>
        <v>0.7945015544392869</v>
      </c>
      <c r="L60" s="104">
        <f t="shared" si="21"/>
        <v>0.7278053033271505</v>
      </c>
      <c r="M60" s="104">
        <f t="shared" si="21"/>
        <v>0.6815716923480046</v>
      </c>
      <c r="N60" s="104">
        <f t="shared" si="21"/>
        <v>0.6803168572009558</v>
      </c>
      <c r="O60" s="104">
        <f t="shared" si="21"/>
        <v>0.6545090520656481</v>
      </c>
      <c r="P60" s="104">
        <f t="shared" si="21"/>
        <v>0.6365527148604024</v>
      </c>
      <c r="Q60" s="104">
        <f t="shared" si="21"/>
        <v>0.6399769212701546</v>
      </c>
      <c r="R60" s="104">
        <f t="shared" si="21"/>
        <v>0.6542089832572096</v>
      </c>
      <c r="S60" s="104">
        <f t="shared" si="21"/>
        <v>0.6191580079439843</v>
      </c>
      <c r="T60" s="104">
        <f t="shared" si="21"/>
        <v>0.6091634524881868</v>
      </c>
      <c r="U60" s="104">
        <f t="shared" si="21"/>
        <v>0.5711978069634727</v>
      </c>
      <c r="V60" s="104">
        <f t="shared" si="21"/>
        <v>0.5724108723406924</v>
      </c>
      <c r="W60" s="104">
        <f t="shared" si="21"/>
        <v>0.5902255610328843</v>
      </c>
      <c r="X60" s="104">
        <f t="shared" si="21"/>
        <v>0.5830441788933658</v>
      </c>
      <c r="Y60" s="104">
        <f t="shared" si="21"/>
        <v>0.6434108320102343</v>
      </c>
      <c r="Z60" s="104">
        <v>0.7</v>
      </c>
      <c r="AA60" s="104">
        <v>0.7</v>
      </c>
      <c r="AB60" s="104">
        <v>0.61</v>
      </c>
      <c r="AC60" s="117"/>
    </row>
    <row r="61" spans="1:29" ht="30.75" customHeight="1">
      <c r="A61" s="68">
        <v>54</v>
      </c>
      <c r="B61" s="103" t="s">
        <v>53</v>
      </c>
      <c r="C61" s="3" t="s">
        <v>33</v>
      </c>
      <c r="D61" s="105">
        <f aca="true" t="shared" si="22" ref="D61:Y61">D10/D58</f>
        <v>0.7630512134968429</v>
      </c>
      <c r="E61" s="105" t="e">
        <f t="shared" si="22"/>
        <v>#VALUE!</v>
      </c>
      <c r="F61" s="105">
        <f t="shared" si="22"/>
        <v>0.21969314071149917</v>
      </c>
      <c r="G61" s="105">
        <f t="shared" si="22"/>
        <v>0.18031244242617672</v>
      </c>
      <c r="H61" s="105">
        <f t="shared" si="22"/>
        <v>0.10650624083475728</v>
      </c>
      <c r="I61" s="105">
        <f t="shared" si="22"/>
        <v>0.12480506319638819</v>
      </c>
      <c r="J61" s="105">
        <f t="shared" si="22"/>
        <v>0.10073401366792145</v>
      </c>
      <c r="K61" s="105">
        <f t="shared" si="22"/>
        <v>0.1648890160720731</v>
      </c>
      <c r="L61" s="105">
        <f t="shared" si="22"/>
        <v>0.17852508679233872</v>
      </c>
      <c r="M61" s="105">
        <f t="shared" si="22"/>
        <v>0.17387032968061342</v>
      </c>
      <c r="N61" s="105">
        <f t="shared" si="22"/>
        <v>0.1647892858630025</v>
      </c>
      <c r="O61" s="105">
        <f t="shared" si="22"/>
        <v>0.13844165331688685</v>
      </c>
      <c r="P61" s="105">
        <f t="shared" si="22"/>
        <v>0.14673780115288498</v>
      </c>
      <c r="Q61" s="105">
        <f t="shared" si="22"/>
        <v>0.14679882987897874</v>
      </c>
      <c r="R61" s="105">
        <f t="shared" si="22"/>
        <v>0.15240393715815506</v>
      </c>
      <c r="S61" s="105">
        <f t="shared" si="22"/>
        <v>0.22766801251337554</v>
      </c>
      <c r="T61" s="105">
        <f t="shared" si="22"/>
        <v>0.27168927471597887</v>
      </c>
      <c r="U61" s="105">
        <f t="shared" si="22"/>
        <v>0.246642931437391</v>
      </c>
      <c r="V61" s="105">
        <f t="shared" si="22"/>
        <v>0.23304968200732168</v>
      </c>
      <c r="W61" s="105">
        <f t="shared" si="22"/>
        <v>0.1944377367664054</v>
      </c>
      <c r="X61" s="105">
        <f t="shared" si="22"/>
        <v>0.19641863043542118</v>
      </c>
      <c r="Y61" s="105">
        <f t="shared" si="22"/>
        <v>0.32529244676656316</v>
      </c>
      <c r="Z61" s="105">
        <v>0.31</v>
      </c>
      <c r="AA61" s="105">
        <v>0.3</v>
      </c>
      <c r="AB61" s="105">
        <v>0.31</v>
      </c>
      <c r="AC61" s="117"/>
    </row>
    <row r="62" spans="1:29" ht="30" customHeight="1">
      <c r="A62" s="68">
        <v>55</v>
      </c>
      <c r="B62" s="103" t="s">
        <v>54</v>
      </c>
      <c r="C62" s="3" t="s">
        <v>33</v>
      </c>
      <c r="D62" s="106">
        <f aca="true" t="shared" si="23" ref="D62:Y62">D13/D58</f>
        <v>0.01679529738214348</v>
      </c>
      <c r="E62" s="106">
        <f t="shared" si="23"/>
        <v>0.015524775213598544</v>
      </c>
      <c r="F62" s="106">
        <f t="shared" si="23"/>
        <v>0.050346344746385226</v>
      </c>
      <c r="G62" s="106">
        <f t="shared" si="23"/>
        <v>0.02246704554191978</v>
      </c>
      <c r="H62" s="106">
        <f t="shared" si="23"/>
        <v>0.00944390312820508</v>
      </c>
      <c r="I62" s="106">
        <f t="shared" si="23"/>
        <v>0.011520467371974295</v>
      </c>
      <c r="J62" s="106">
        <f t="shared" si="23"/>
        <v>0.003941765752223014</v>
      </c>
      <c r="K62" s="106">
        <f t="shared" si="23"/>
        <v>0.004790964147372585</v>
      </c>
      <c r="L62" s="106">
        <f t="shared" si="23"/>
        <v>0.003967224150940861</v>
      </c>
      <c r="M62" s="106">
        <f t="shared" si="23"/>
        <v>0.005630086865848434</v>
      </c>
      <c r="N62" s="106">
        <f t="shared" si="23"/>
        <v>0.005770831022439776</v>
      </c>
      <c r="O62" s="106">
        <f t="shared" si="23"/>
        <v>0.005385602074112303</v>
      </c>
      <c r="P62" s="106">
        <f t="shared" si="23"/>
        <v>0.006200188781107816</v>
      </c>
      <c r="Q62" s="106">
        <f t="shared" si="23"/>
        <v>0.006047891867673283</v>
      </c>
      <c r="R62" s="106">
        <f t="shared" si="23"/>
        <v>0.005770889186711552</v>
      </c>
      <c r="S62" s="106">
        <f t="shared" si="23"/>
        <v>0.00494930461985599</v>
      </c>
      <c r="T62" s="106">
        <f t="shared" si="23"/>
        <v>0.0052247937445380555</v>
      </c>
      <c r="U62" s="106">
        <f t="shared" si="23"/>
        <v>0.005397514198915312</v>
      </c>
      <c r="V62" s="106">
        <f t="shared" si="23"/>
        <v>0.005803029930461196</v>
      </c>
      <c r="W62" s="106">
        <f t="shared" si="23"/>
        <v>0.005797455454044198</v>
      </c>
      <c r="X62" s="106">
        <f t="shared" si="23"/>
        <v>0.005354924493877349</v>
      </c>
      <c r="Y62" s="106">
        <f t="shared" si="23"/>
        <v>0.00512432965920862</v>
      </c>
      <c r="Z62" s="106">
        <v>0.006</v>
      </c>
      <c r="AA62" s="106">
        <v>0.006</v>
      </c>
      <c r="AB62" s="106">
        <v>0.01</v>
      </c>
      <c r="AC62" s="117"/>
    </row>
    <row r="63" spans="1:29" ht="29.25" customHeight="1">
      <c r="A63" s="68">
        <v>56</v>
      </c>
      <c r="B63" s="103" t="s">
        <v>58</v>
      </c>
      <c r="C63" s="3" t="s">
        <v>33</v>
      </c>
      <c r="D63" s="104">
        <f aca="true" t="shared" si="24" ref="D63:Y63">D16/D58</f>
        <v>3.8188874831344077</v>
      </c>
      <c r="E63" s="104">
        <f t="shared" si="24"/>
        <v>3.2971665453642625</v>
      </c>
      <c r="F63" s="104">
        <f t="shared" si="24"/>
        <v>2.5545866094042475</v>
      </c>
      <c r="G63" s="104">
        <f t="shared" si="24"/>
        <v>2.1660536214773947</v>
      </c>
      <c r="H63" s="104">
        <f t="shared" si="24"/>
        <v>1.9811210117834657</v>
      </c>
      <c r="I63" s="104">
        <f t="shared" si="24"/>
        <v>1.8912767268991135</v>
      </c>
      <c r="J63" s="104">
        <f t="shared" si="24"/>
        <v>1.8044527665732017</v>
      </c>
      <c r="K63" s="104">
        <f t="shared" si="24"/>
        <v>1.6289278101066786</v>
      </c>
      <c r="L63" s="104">
        <f t="shared" si="24"/>
        <v>1.5201681632923387</v>
      </c>
      <c r="M63" s="104">
        <f t="shared" si="24"/>
        <v>1.4730956693702257</v>
      </c>
      <c r="N63" s="104">
        <f t="shared" si="24"/>
        <v>1.3215203041387087</v>
      </c>
      <c r="O63" s="104">
        <f t="shared" si="24"/>
        <v>1.371110928044591</v>
      </c>
      <c r="P63" s="104">
        <f t="shared" si="24"/>
        <v>1.1842360571915929</v>
      </c>
      <c r="Q63" s="104">
        <f t="shared" si="24"/>
        <v>1.2235984865006264</v>
      </c>
      <c r="R63" s="104">
        <f t="shared" si="24"/>
        <v>1.1704412523230427</v>
      </c>
      <c r="S63" s="104">
        <f t="shared" si="24"/>
        <v>1.133143292716029</v>
      </c>
      <c r="T63" s="104">
        <f t="shared" si="24"/>
        <v>1.1371051113112822</v>
      </c>
      <c r="U63" s="104">
        <f t="shared" si="24"/>
        <v>1.0588514811089516</v>
      </c>
      <c r="V63" s="104">
        <f t="shared" si="24"/>
        <v>1.0979332628432583</v>
      </c>
      <c r="W63" s="104">
        <f t="shared" si="24"/>
        <v>1.097056955149902</v>
      </c>
      <c r="X63" s="104">
        <f t="shared" si="24"/>
        <v>1.021505396452043</v>
      </c>
      <c r="Y63" s="104">
        <f t="shared" si="24"/>
        <v>1.0000641762911542</v>
      </c>
      <c r="Z63" s="104">
        <v>1</v>
      </c>
      <c r="AA63" s="104">
        <v>1</v>
      </c>
      <c r="AB63" s="104">
        <v>0.8</v>
      </c>
      <c r="AC63" s="117"/>
    </row>
    <row r="64" spans="1:29" ht="30" customHeight="1">
      <c r="A64" s="68">
        <v>57</v>
      </c>
      <c r="B64" s="103" t="s">
        <v>100</v>
      </c>
      <c r="C64" s="3" t="s">
        <v>33</v>
      </c>
      <c r="D64" s="104">
        <f aca="true" t="shared" si="25" ref="D64:Y64">D19/D58</f>
        <v>0.6350438118275332</v>
      </c>
      <c r="E64" s="104">
        <f t="shared" si="25"/>
        <v>0</v>
      </c>
      <c r="F64" s="104">
        <f t="shared" si="25"/>
        <v>0.5178481173913909</v>
      </c>
      <c r="G64" s="104">
        <f t="shared" si="25"/>
        <v>0.5536110452765362</v>
      </c>
      <c r="H64" s="104">
        <f t="shared" si="25"/>
        <v>0.68783094450427</v>
      </c>
      <c r="I64" s="104">
        <f t="shared" si="25"/>
        <v>0.6245053354557732</v>
      </c>
      <c r="J64" s="104">
        <f t="shared" si="25"/>
        <v>0.5049839902570149</v>
      </c>
      <c r="K64" s="104">
        <f t="shared" si="25"/>
        <v>0.4631265342460165</v>
      </c>
      <c r="L64" s="104">
        <f t="shared" si="25"/>
        <v>0.3884273100512097</v>
      </c>
      <c r="M64" s="104">
        <f t="shared" si="25"/>
        <v>0.3808588173956294</v>
      </c>
      <c r="N64" s="104">
        <f t="shared" si="25"/>
        <v>0.36452415958411255</v>
      </c>
      <c r="O64" s="104">
        <f t="shared" si="25"/>
        <v>0.4134241592186209</v>
      </c>
      <c r="P64" s="104">
        <f t="shared" si="25"/>
        <v>0.3900213990401631</v>
      </c>
      <c r="Q64" s="104">
        <f t="shared" si="25"/>
        <v>0.37826814590538343</v>
      </c>
      <c r="R64" s="104">
        <f t="shared" si="25"/>
        <v>0.44724391197014524</v>
      </c>
      <c r="S64" s="104">
        <f t="shared" si="25"/>
        <v>0.23781408698408033</v>
      </c>
      <c r="T64" s="104">
        <f t="shared" si="25"/>
        <v>0.14724418734607245</v>
      </c>
      <c r="U64" s="104">
        <f t="shared" si="25"/>
        <v>0.15511986458621832</v>
      </c>
      <c r="V64" s="104">
        <f t="shared" si="25"/>
        <v>0.14623635424762216</v>
      </c>
      <c r="W64" s="104">
        <f t="shared" si="25"/>
        <v>0.10078653327799915</v>
      </c>
      <c r="X64" s="104">
        <f t="shared" si="25"/>
        <v>0.07561153385354817</v>
      </c>
      <c r="Y64" s="104">
        <f t="shared" si="25"/>
        <v>0.26339054448332305</v>
      </c>
      <c r="Z64" s="104">
        <v>0.3</v>
      </c>
      <c r="AA64" s="104">
        <v>0.3</v>
      </c>
      <c r="AB64" s="104">
        <v>0.3</v>
      </c>
      <c r="AC64" s="119"/>
    </row>
    <row r="65" spans="1:29" ht="30" customHeight="1">
      <c r="A65" s="68">
        <v>58</v>
      </c>
      <c r="B65" s="103" t="s">
        <v>55</v>
      </c>
      <c r="C65" s="3" t="s">
        <v>33</v>
      </c>
      <c r="D65" s="104">
        <f aca="true" t="shared" si="26" ref="D65:Y65">D22/D58</f>
        <v>7.640952454962735</v>
      </c>
      <c r="E65" s="104">
        <f t="shared" si="26"/>
        <v>8.021873135369418</v>
      </c>
      <c r="F65" s="104">
        <f t="shared" si="26"/>
        <v>4.370978112072535</v>
      </c>
      <c r="G65" s="104">
        <f t="shared" si="26"/>
        <v>3.8735490826632977</v>
      </c>
      <c r="H65" s="104">
        <f t="shared" si="26"/>
        <v>3.5330690925185</v>
      </c>
      <c r="I65" s="104">
        <f t="shared" si="26"/>
        <v>3.504142158975515</v>
      </c>
      <c r="J65" s="104">
        <f t="shared" si="26"/>
        <v>3.2979440126932547</v>
      </c>
      <c r="K65" s="104">
        <f t="shared" si="26"/>
        <v>2.849425926649845</v>
      </c>
      <c r="L65" s="104">
        <f t="shared" si="26"/>
        <v>2.601777729535215</v>
      </c>
      <c r="M65" s="104">
        <f t="shared" si="26"/>
        <v>2.3765590205487275</v>
      </c>
      <c r="N65" s="104">
        <f t="shared" si="26"/>
        <v>2.2079840695301525</v>
      </c>
      <c r="O65" s="104">
        <f t="shared" si="26"/>
        <v>2.0246695797442196</v>
      </c>
      <c r="P65" s="104">
        <f t="shared" si="26"/>
        <v>1.8875146132201077</v>
      </c>
      <c r="Q65" s="104">
        <f t="shared" si="26"/>
        <v>1.734920253494822</v>
      </c>
      <c r="R65" s="104">
        <f t="shared" si="26"/>
        <v>1.5576154541224176</v>
      </c>
      <c r="S65" s="104">
        <f t="shared" si="26"/>
        <v>1.364028353232311</v>
      </c>
      <c r="T65" s="104">
        <f t="shared" si="26"/>
        <v>1.1736786675230484</v>
      </c>
      <c r="U65" s="104">
        <f t="shared" si="26"/>
        <v>1.0935833116063198</v>
      </c>
      <c r="V65" s="104">
        <f t="shared" si="26"/>
        <v>1.069150234388171</v>
      </c>
      <c r="W65" s="104">
        <f t="shared" si="26"/>
        <v>1.0607113690341634</v>
      </c>
      <c r="X65" s="104">
        <f t="shared" si="26"/>
        <v>1.0879064601761221</v>
      </c>
      <c r="Y65" s="104">
        <f t="shared" si="26"/>
        <v>1.0406488671920866</v>
      </c>
      <c r="Z65" s="104">
        <v>1.1</v>
      </c>
      <c r="AA65" s="104">
        <v>1</v>
      </c>
      <c r="AB65" s="104">
        <v>0.8</v>
      </c>
      <c r="AC65" s="117"/>
    </row>
    <row r="66" spans="1:29" ht="15">
      <c r="A66" s="121"/>
      <c r="B66" s="122"/>
      <c r="C66" s="123"/>
      <c r="D66" s="124"/>
      <c r="E66" s="124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AC66" s="126"/>
    </row>
    <row r="67" spans="1:25" ht="15">
      <c r="A67" s="121"/>
      <c r="B67" s="169" t="s">
        <v>65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25"/>
      <c r="R67" s="125"/>
      <c r="S67" s="125"/>
      <c r="T67" s="125"/>
      <c r="U67" s="125"/>
      <c r="V67" s="125"/>
      <c r="W67" s="125"/>
      <c r="X67" s="125"/>
      <c r="Y67" s="125"/>
    </row>
    <row r="68" spans="1:25" ht="15">
      <c r="A68" s="121"/>
      <c r="B68" s="124"/>
      <c r="C68" s="127"/>
      <c r="D68" s="124"/>
      <c r="E68" s="124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</row>
    <row r="69" spans="1:22" ht="15">
      <c r="A69" s="121"/>
      <c r="B69" s="168" t="s">
        <v>3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V69" s="128"/>
    </row>
    <row r="70" spans="1:22" ht="15.75" customHeight="1">
      <c r="A70" s="121"/>
      <c r="B70" s="158" t="s">
        <v>34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V70" s="128"/>
    </row>
    <row r="71" spans="1:22" ht="15.75" customHeight="1">
      <c r="A71" s="121"/>
      <c r="B71" s="158" t="s">
        <v>35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V71" s="128"/>
    </row>
    <row r="72" spans="1:22" ht="15">
      <c r="A72" s="121"/>
      <c r="B72" s="159" t="s">
        <v>36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V72" s="128"/>
    </row>
    <row r="73" spans="1:22" ht="15.75" customHeight="1">
      <c r="A73" s="121"/>
      <c r="B73" s="158" t="s">
        <v>68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V73" s="128"/>
    </row>
    <row r="74" spans="1:22" ht="15.75" customHeight="1">
      <c r="A74" s="121"/>
      <c r="B74" s="158" t="s">
        <v>37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V74" s="128"/>
    </row>
    <row r="75" spans="1:22" ht="15.75" customHeight="1">
      <c r="A75" s="121"/>
      <c r="B75" s="158" t="s">
        <v>38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V75" s="128"/>
    </row>
    <row r="76" spans="1:17" ht="15">
      <c r="A76" s="121"/>
      <c r="B76" s="129"/>
      <c r="C76" s="130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</row>
    <row r="77" spans="1:17" ht="15">
      <c r="A77" s="121"/>
      <c r="B77" s="129"/>
      <c r="C77" s="130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</row>
    <row r="78" spans="1:20" ht="15">
      <c r="A78" s="132"/>
      <c r="B78" s="166" t="s">
        <v>69</v>
      </c>
      <c r="C78" s="167"/>
      <c r="D78" s="167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4"/>
      <c r="S78" s="134"/>
      <c r="T78" s="134"/>
    </row>
    <row r="79" spans="1:20" ht="15">
      <c r="A79" s="132"/>
      <c r="B79" s="135"/>
      <c r="C79" s="136"/>
      <c r="D79" s="137"/>
      <c r="E79" s="137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8"/>
    </row>
    <row r="80" spans="1:20" ht="15">
      <c r="A80" s="132"/>
      <c r="B80" s="140"/>
      <c r="C80" s="136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</row>
    <row r="81" spans="1:20" ht="15">
      <c r="A81" s="132"/>
      <c r="B81" s="140"/>
      <c r="C81" s="136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</row>
    <row r="82" spans="1:20" ht="15">
      <c r="A82" s="132"/>
      <c r="B82" s="140"/>
      <c r="C82" s="136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</row>
    <row r="83" spans="1:20" ht="15">
      <c r="A83" s="132"/>
      <c r="B83" s="140"/>
      <c r="C83" s="136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</row>
    <row r="84" spans="1:21" ht="15" customHeight="1">
      <c r="A84" s="132"/>
      <c r="B84" s="135"/>
      <c r="C84" s="136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4"/>
    </row>
    <row r="85" spans="1:21" ht="15" customHeight="1">
      <c r="A85" s="132"/>
      <c r="B85" s="135"/>
      <c r="C85" s="136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4"/>
    </row>
    <row r="86" spans="1:21" ht="15" customHeight="1">
      <c r="A86" s="132"/>
      <c r="B86" s="141"/>
      <c r="C86" s="142"/>
      <c r="D86" s="143"/>
      <c r="E86" s="143"/>
      <c r="F86" s="143"/>
      <c r="G86" s="143"/>
      <c r="H86" s="143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39"/>
      <c r="T86" s="144"/>
      <c r="U86" s="134"/>
    </row>
    <row r="87" spans="1:21" ht="15">
      <c r="A87" s="132"/>
      <c r="B87" s="145"/>
      <c r="C87" s="146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</row>
    <row r="88" spans="1:20" ht="15">
      <c r="A88" s="132"/>
      <c r="B88" s="147"/>
      <c r="C88" s="148"/>
      <c r="D88" s="143"/>
      <c r="E88" s="149"/>
      <c r="F88" s="143"/>
      <c r="G88" s="143"/>
      <c r="H88" s="143"/>
      <c r="I88" s="144"/>
      <c r="J88" s="144"/>
      <c r="K88" s="144"/>
      <c r="L88" s="144"/>
      <c r="M88" s="144"/>
      <c r="N88" s="144"/>
      <c r="O88" s="144"/>
      <c r="P88" s="144"/>
      <c r="Q88" s="144"/>
      <c r="R88" s="150"/>
      <c r="S88" s="151"/>
      <c r="T88" s="144"/>
    </row>
    <row r="89" spans="1:20" ht="15">
      <c r="A89" s="132"/>
      <c r="B89" s="141"/>
      <c r="C89" s="142"/>
      <c r="D89" s="143"/>
      <c r="E89" s="143"/>
      <c r="F89" s="143"/>
      <c r="G89" s="143"/>
      <c r="H89" s="143"/>
      <c r="I89" s="144"/>
      <c r="J89" s="144"/>
      <c r="K89" s="144"/>
      <c r="L89" s="144"/>
      <c r="M89" s="144"/>
      <c r="N89" s="144"/>
      <c r="O89" s="144"/>
      <c r="P89" s="144"/>
      <c r="Q89" s="144"/>
      <c r="R89" s="150"/>
      <c r="S89" s="151"/>
      <c r="T89" s="144"/>
    </row>
    <row r="90" spans="1:20" ht="15">
      <c r="A90" s="132"/>
      <c r="B90" s="141"/>
      <c r="C90" s="142"/>
      <c r="D90" s="143"/>
      <c r="E90" s="152"/>
      <c r="F90" s="143"/>
      <c r="G90" s="152"/>
      <c r="H90" s="143"/>
      <c r="I90" s="144"/>
      <c r="J90" s="144"/>
      <c r="K90" s="144"/>
      <c r="L90" s="144"/>
      <c r="M90" s="144"/>
      <c r="N90" s="144"/>
      <c r="O90" s="144"/>
      <c r="P90" s="144"/>
      <c r="Q90" s="144"/>
      <c r="R90" s="150"/>
      <c r="S90" s="139"/>
      <c r="T90" s="144"/>
    </row>
    <row r="91" spans="1:20" ht="15">
      <c r="A91" s="132"/>
      <c r="B91" s="132"/>
      <c r="C91" s="146"/>
      <c r="D91" s="143"/>
      <c r="E91" s="149"/>
      <c r="F91" s="143"/>
      <c r="G91" s="143"/>
      <c r="H91" s="143"/>
      <c r="I91" s="144"/>
      <c r="J91" s="144"/>
      <c r="K91" s="144"/>
      <c r="L91" s="144"/>
      <c r="M91" s="144"/>
      <c r="N91" s="144"/>
      <c r="O91" s="144"/>
      <c r="P91" s="144"/>
      <c r="Q91" s="144"/>
      <c r="R91" s="150"/>
      <c r="S91" s="139"/>
      <c r="T91" s="144"/>
    </row>
    <row r="92" spans="4:20" ht="15">
      <c r="D92" s="143"/>
      <c r="E92" s="143"/>
      <c r="F92" s="143"/>
      <c r="G92" s="143"/>
      <c r="H92" s="143"/>
      <c r="I92" s="144"/>
      <c r="J92" s="144"/>
      <c r="K92" s="144"/>
      <c r="L92" s="144"/>
      <c r="M92" s="144"/>
      <c r="N92" s="144"/>
      <c r="O92" s="144"/>
      <c r="P92" s="144"/>
      <c r="Q92" s="144"/>
      <c r="R92" s="150"/>
      <c r="S92" s="139"/>
      <c r="T92" s="144"/>
    </row>
    <row r="93" spans="4:20" ht="15"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</row>
    <row r="94" spans="4:20" ht="15"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</row>
    <row r="95" spans="4:20" ht="15"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</row>
    <row r="96" spans="4:20" ht="15"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</row>
    <row r="97" spans="4:20" ht="15"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</row>
    <row r="98" spans="4:20" ht="15"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</row>
    <row r="99" spans="4:20" ht="15"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</row>
    <row r="100" spans="4:20" ht="15"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</row>
    <row r="101" spans="4:20" ht="15"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</row>
    <row r="102" spans="4:20" ht="15"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</row>
    <row r="103" spans="4:20" ht="15"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</row>
    <row r="104" spans="4:20" ht="15"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</row>
    <row r="105" spans="4:20" ht="15"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</row>
    <row r="106" spans="4:20" ht="15"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</row>
  </sheetData>
  <sheetProtection/>
  <mergeCells count="15">
    <mergeCell ref="B78:D78"/>
    <mergeCell ref="B75:S75"/>
    <mergeCell ref="B69:S69"/>
    <mergeCell ref="B67:P67"/>
    <mergeCell ref="A57:W57"/>
    <mergeCell ref="B70:S70"/>
    <mergeCell ref="B71:S71"/>
    <mergeCell ref="B72:S72"/>
    <mergeCell ref="B74:S74"/>
    <mergeCell ref="B73:S73"/>
    <mergeCell ref="A1:AB1"/>
    <mergeCell ref="A3:AB3"/>
    <mergeCell ref="A28:AB28"/>
    <mergeCell ref="A39:AB39"/>
    <mergeCell ref="A48:AB4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="80" zoomScaleNormal="80" zoomScalePageLayoutView="0" workbookViewId="0" topLeftCell="A1">
      <selection activeCell="F11" sqref="F11"/>
    </sheetView>
  </sheetViews>
  <sheetFormatPr defaultColWidth="9.140625" defaultRowHeight="15"/>
  <cols>
    <col min="1" max="1" width="49.421875" style="107" customWidth="1"/>
    <col min="2" max="2" width="116.28125" style="107" bestFit="1" customWidth="1"/>
    <col min="3" max="16384" width="9.140625" style="107" customWidth="1"/>
  </cols>
  <sheetData>
    <row r="1" spans="1:2" ht="15">
      <c r="A1" s="154" t="s">
        <v>70</v>
      </c>
      <c r="B1" s="155" t="s">
        <v>71</v>
      </c>
    </row>
    <row r="2" spans="1:2" ht="90">
      <c r="A2" s="154" t="s">
        <v>72</v>
      </c>
      <c r="B2" s="156" t="s">
        <v>101</v>
      </c>
    </row>
    <row r="3" spans="1:2" ht="15">
      <c r="A3" s="154" t="s">
        <v>73</v>
      </c>
      <c r="B3" s="155" t="s">
        <v>90</v>
      </c>
    </row>
    <row r="4" spans="1:2" ht="15">
      <c r="A4" s="154" t="s">
        <v>74</v>
      </c>
      <c r="B4" s="155" t="s">
        <v>75</v>
      </c>
    </row>
    <row r="5" spans="1:2" ht="15">
      <c r="A5" s="154" t="s">
        <v>76</v>
      </c>
      <c r="B5" s="156"/>
    </row>
    <row r="6" spans="1:2" ht="15">
      <c r="A6" s="154" t="s">
        <v>77</v>
      </c>
      <c r="B6" s="155" t="s">
        <v>78</v>
      </c>
    </row>
    <row r="7" spans="1:2" ht="90">
      <c r="A7" s="154" t="s">
        <v>79</v>
      </c>
      <c r="B7" s="156" t="s">
        <v>80</v>
      </c>
    </row>
    <row r="8" spans="1:2" ht="30">
      <c r="A8" s="154" t="s">
        <v>81</v>
      </c>
      <c r="B8" s="156" t="s">
        <v>82</v>
      </c>
    </row>
    <row r="9" spans="1:2" ht="30">
      <c r="A9" s="154" t="s">
        <v>83</v>
      </c>
      <c r="B9" s="155" t="s">
        <v>2</v>
      </c>
    </row>
    <row r="10" spans="1:2" ht="15">
      <c r="A10" s="171" t="s">
        <v>84</v>
      </c>
      <c r="B10" s="155" t="s">
        <v>102</v>
      </c>
    </row>
    <row r="11" spans="1:2" ht="15">
      <c r="A11" s="172"/>
      <c r="B11" s="155" t="s">
        <v>103</v>
      </c>
    </row>
    <row r="12" spans="1:2" ht="15">
      <c r="A12" s="172"/>
      <c r="B12" s="155" t="s">
        <v>85</v>
      </c>
    </row>
    <row r="13" spans="1:2" ht="15">
      <c r="A13" s="154" t="s">
        <v>86</v>
      </c>
      <c r="B13" s="157" t="s">
        <v>87</v>
      </c>
    </row>
    <row r="14" spans="1:2" ht="15">
      <c r="A14" s="154" t="s">
        <v>88</v>
      </c>
      <c r="B14" s="155" t="s">
        <v>89</v>
      </c>
    </row>
  </sheetData>
  <sheetProtection/>
  <mergeCells count="1">
    <mergeCell ref="A10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2023-10-03T05:18:15Z</cp:lastPrinted>
  <dcterms:created xsi:type="dcterms:W3CDTF">2013-12-06T06:54:46Z</dcterms:created>
  <dcterms:modified xsi:type="dcterms:W3CDTF">2023-12-08T11:34:09Z</dcterms:modified>
  <cp:category/>
  <cp:version/>
  <cp:contentType/>
  <cp:contentStatus/>
</cp:coreProperties>
</file>